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90" windowWidth="7425" windowHeight="6285" activeTab="0"/>
  </bookViews>
  <sheets>
    <sheet name="Notes-pg 9" sheetId="1" r:id="rId1"/>
    <sheet name="BS " sheetId="2" r:id="rId2"/>
    <sheet name="P&amp;L" sheetId="3" r:id="rId3"/>
    <sheet name="Equity" sheetId="4" r:id="rId4"/>
    <sheet name="Cashflow" sheetId="5" r:id="rId5"/>
  </sheets>
  <definedNames>
    <definedName name="_xlnm.Print_Area" localSheetId="1">'BS '!$A$1:$E$61</definedName>
    <definedName name="_xlnm.Print_Area" localSheetId="4">'Cashflow'!$A$1:$J$82</definedName>
    <definedName name="_xlnm.Print_Area" localSheetId="3">'Equity'!$B$1:$I$46</definedName>
    <definedName name="_xlnm.Print_Area" localSheetId="0">'Notes-pg 9'!$A$1:$J$500</definedName>
    <definedName name="_xlnm.Print_Area" localSheetId="2">'P&amp;L'!$1:$57</definedName>
    <definedName name="_xlnm.Print_Titles" localSheetId="0">'Notes-pg 9'!$2:$7</definedName>
  </definedNames>
  <calcPr fullCalcOnLoad="1"/>
</workbook>
</file>

<file path=xl/sharedStrings.xml><?xml version="1.0" encoding="utf-8"?>
<sst xmlns="http://schemas.openxmlformats.org/spreadsheetml/2006/main" count="535" uniqueCount="389">
  <si>
    <r>
      <t xml:space="preserve">POH KONG HOLDINGS BERHAD </t>
    </r>
    <r>
      <rPr>
        <sz val="12"/>
        <rFont val="Arial"/>
        <family val="2"/>
      </rPr>
      <t>(Company No : 586139-K)</t>
    </r>
  </si>
  <si>
    <t>REQUIREMENTS</t>
  </si>
  <si>
    <t xml:space="preserve">ADDITIONAL INFORMATION REQUIRED BY BURSA MALAYSIA SECURITIES BERHAD LISTING </t>
  </si>
  <si>
    <t>('000)</t>
  </si>
  <si>
    <t>Others:  Investment holding</t>
  </si>
  <si>
    <t>qualification.</t>
  </si>
  <si>
    <t>Attributable to:--</t>
  </si>
  <si>
    <t xml:space="preserve">Earnings per share attributable to  </t>
  </si>
  <si>
    <t>(Unaudited)</t>
  </si>
  <si>
    <t>TOTAL EQUITY</t>
  </si>
  <si>
    <t xml:space="preserve">Net assets per share attributable to </t>
  </si>
  <si>
    <t xml:space="preserve">    Gain on disposal of property, plant and equipment</t>
  </si>
  <si>
    <t xml:space="preserve">    Property, plant and equipment written off</t>
  </si>
  <si>
    <t>Proceeds from disposal of property, plant and equipment</t>
  </si>
  <si>
    <t>Purchase of property, plant and equipment</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</si>
  <si>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</si>
  <si>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</si>
  <si>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</si>
  <si>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</si>
  <si>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</si>
  <si>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</si>
  <si>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</si>
  <si>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</si>
  <si>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</si>
  <si>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</si>
  <si>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</si>
  <si>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</si>
  <si>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</si>
  <si>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</si>
  <si>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</si>
  <si>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</si>
  <si>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</si>
  <si>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Quarter</t>
  </si>
  <si>
    <t>RM'000</t>
  </si>
  <si>
    <t>Status of Corporate Proposals Announced</t>
  </si>
  <si>
    <t>Borrowings and Debt Securities</t>
  </si>
  <si>
    <t>Total</t>
  </si>
  <si>
    <t xml:space="preserve">Material Litigation </t>
  </si>
  <si>
    <t>Master</t>
  </si>
  <si>
    <t>ADJUSTMENTS</t>
  </si>
  <si>
    <t>Profit before taxation</t>
  </si>
  <si>
    <t>Adjustments for:</t>
  </si>
  <si>
    <t xml:space="preserve">    Interest expense</t>
  </si>
  <si>
    <t>Operating profit before working capital changes</t>
  </si>
  <si>
    <t>Inventories</t>
  </si>
  <si>
    <t>Amount due to directors</t>
  </si>
  <si>
    <t>OPENING CASH AND CASH EQUIVALENTS</t>
  </si>
  <si>
    <t>CLOSING CASH AND CASH EQUIVALENTS</t>
  </si>
  <si>
    <t>Cash and cash equivalents comprise the following:</t>
  </si>
  <si>
    <t>Cash and bank balances</t>
  </si>
  <si>
    <t>Bank overdraft</t>
  </si>
  <si>
    <t>Capital</t>
  </si>
  <si>
    <t>QUARTER</t>
  </si>
  <si>
    <t>CURRENT ASSETS</t>
  </si>
  <si>
    <t>CURRENT LIABILITIES</t>
  </si>
  <si>
    <t>INDIVIDUAL QUARTER</t>
  </si>
  <si>
    <t>CUMULATIVE QUARTER</t>
  </si>
  <si>
    <t>ENDED</t>
  </si>
  <si>
    <t>Other operating income</t>
  </si>
  <si>
    <t>Profit from operations</t>
  </si>
  <si>
    <t>Finance costs</t>
  </si>
  <si>
    <t>Profit after taxation</t>
  </si>
  <si>
    <t>A1.</t>
  </si>
  <si>
    <t>A2.</t>
  </si>
  <si>
    <t>A3.</t>
  </si>
  <si>
    <t>A4.</t>
  </si>
  <si>
    <t>A5.</t>
  </si>
  <si>
    <t>A6.</t>
  </si>
  <si>
    <t>A7.</t>
  </si>
  <si>
    <t>A8.</t>
  </si>
  <si>
    <t>A9.</t>
  </si>
  <si>
    <t>A10.</t>
  </si>
  <si>
    <t>A11.</t>
  </si>
  <si>
    <t>A12.</t>
  </si>
  <si>
    <t>B1.</t>
  </si>
  <si>
    <t>B2.</t>
  </si>
  <si>
    <t>B3.</t>
  </si>
  <si>
    <t>B4.</t>
  </si>
  <si>
    <t>B5.</t>
  </si>
  <si>
    <t>B8.</t>
  </si>
  <si>
    <t>B9.</t>
  </si>
  <si>
    <t>B11.</t>
  </si>
  <si>
    <t>B12.</t>
  </si>
  <si>
    <t>BY ORDER OF THE BOARD</t>
  </si>
  <si>
    <t>Earnings Per Share</t>
  </si>
  <si>
    <t>Current Year Prospects</t>
  </si>
  <si>
    <t>Profit Forecast</t>
  </si>
  <si>
    <t>Trade receivables</t>
  </si>
  <si>
    <t>Trade payables</t>
  </si>
  <si>
    <t>Interest paid</t>
  </si>
  <si>
    <t>Business segments:</t>
  </si>
  <si>
    <t>Division</t>
  </si>
  <si>
    <t>Others</t>
  </si>
  <si>
    <t>Inter-segment Revenue</t>
  </si>
  <si>
    <t>Total Revenue</t>
  </si>
  <si>
    <t>Group</t>
  </si>
  <si>
    <t>Elimination</t>
  </si>
  <si>
    <t xml:space="preserve">      Cumulative Quarter</t>
  </si>
  <si>
    <t>Tax paid</t>
  </si>
  <si>
    <t>Income taxation</t>
  </si>
  <si>
    <t>- Secured</t>
  </si>
  <si>
    <t>- Unsecured</t>
  </si>
  <si>
    <t>There were no material changes in the estimates used for the preparation of interim financial report.</t>
  </si>
  <si>
    <t xml:space="preserve">B. </t>
  </si>
  <si>
    <t xml:space="preserve">A. </t>
  </si>
  <si>
    <t>NOTES TO THE INTERIM FINANCIAL REPORT</t>
  </si>
  <si>
    <t xml:space="preserve">    Interest income</t>
  </si>
  <si>
    <t>Interest received</t>
  </si>
  <si>
    <t>Repayment to lease creditors</t>
  </si>
  <si>
    <t>DATO' CHOON YEE SEIONG</t>
  </si>
  <si>
    <t>Executive Chairman / Group Managing Director</t>
  </si>
  <si>
    <t>PERIOD</t>
  </si>
  <si>
    <r>
      <t xml:space="preserve">POH KONG HOLDINGS BERHAD </t>
    </r>
    <r>
      <rPr>
        <sz val="11"/>
        <rFont val="Arial"/>
        <family val="2"/>
      </rPr>
      <t>(Company No : 586139-K)</t>
    </r>
  </si>
  <si>
    <t xml:space="preserve">AS AT </t>
  </si>
  <si>
    <t>NON-CURRENT ASSETS</t>
  </si>
  <si>
    <t>Property, plant and equipment</t>
  </si>
  <si>
    <t>Non-trade receivables</t>
  </si>
  <si>
    <t>Deferred tax assets</t>
  </si>
  <si>
    <t xml:space="preserve">Non-trade payables </t>
  </si>
  <si>
    <t>Amount due to directors (Note 1)</t>
  </si>
  <si>
    <t>Provision for taxation</t>
  </si>
  <si>
    <t>Deferred tax liabilities</t>
  </si>
  <si>
    <t>Short-term borrowings</t>
  </si>
  <si>
    <t>Long-term borrowings</t>
  </si>
  <si>
    <t>UNAUDITED CONDENSED CONSOLIDATED STATEMENT OF CHANGES IN EQUITY</t>
  </si>
  <si>
    <t>Retained</t>
  </si>
  <si>
    <t>Share</t>
  </si>
  <si>
    <t>Investment property</t>
  </si>
  <si>
    <t>Other investments</t>
  </si>
  <si>
    <t>Hire purchase and lease creditors</t>
  </si>
  <si>
    <t>Other bank borrowings</t>
  </si>
  <si>
    <t>Term loans</t>
  </si>
  <si>
    <t>Ended</t>
  </si>
  <si>
    <t>Period</t>
  </si>
  <si>
    <t>Variance</t>
  </si>
  <si>
    <t>RM('000)</t>
  </si>
  <si>
    <t>(%)</t>
  </si>
  <si>
    <t>Financial Indicators:</t>
  </si>
  <si>
    <t>Petaling Jaya</t>
  </si>
  <si>
    <t>Non-trade payables</t>
  </si>
  <si>
    <t xml:space="preserve">    Depreciation of property, plant and equipment</t>
  </si>
  <si>
    <t>Earnings</t>
  </si>
  <si>
    <t>Not applicable as the Group did not publish any profit forecast.</t>
  </si>
  <si>
    <t>There were no unusual and extraordinary items in the current quarter under review.</t>
  </si>
  <si>
    <t>Repayment to hire purchase creditors</t>
  </si>
  <si>
    <t>(RM'000)</t>
  </si>
  <si>
    <t>Valuations of Property, Plant and Equipment</t>
  </si>
  <si>
    <t>(Audited)</t>
  </si>
  <si>
    <t>Short-term Borrowings</t>
  </si>
  <si>
    <t>Long-term Borrowings</t>
  </si>
  <si>
    <t>Advance from Ultimate Holding Company</t>
  </si>
  <si>
    <t>Segmental information is presented in respect of the Group's business segments.</t>
  </si>
  <si>
    <t>The valuation of property, plant and equipment and investment property have been brought forward without amendment from previous Audited Financial Statements.</t>
  </si>
  <si>
    <t>TOTAL ASSETS</t>
  </si>
  <si>
    <t>EQUITY AND LIABILITIES</t>
  </si>
  <si>
    <t>Equity attributable to equity holders of the Company</t>
  </si>
  <si>
    <t>Share Capital</t>
  </si>
  <si>
    <t>Reserves</t>
  </si>
  <si>
    <t>NON-CURRENT LIABILITIES</t>
  </si>
  <si>
    <t>TOTAL LIABILITIES</t>
  </si>
  <si>
    <t>TOTAL EQUITY AND LIABILITIES</t>
  </si>
  <si>
    <t>Note 1: Amount due to directors consists of directors' fee and directors' other emoluments.</t>
  </si>
  <si>
    <t>Reserve</t>
  </si>
  <si>
    <t>ASSETS</t>
  </si>
  <si>
    <t xml:space="preserve">Weighted average number of ordinary shares in issue </t>
  </si>
  <si>
    <t>The Group did not carry out any valuations on property, plant and equipment in the quarter under review.</t>
  </si>
  <si>
    <t xml:space="preserve">The audit report of the preceding Audited Financial Statements of the Company was reported without any </t>
  </si>
  <si>
    <t>For the current financial year, the Group will continue its drive to build market share by enhancing and differentiating its product offerings to its targeted market segments. Towards this purpose, the Group is actively evaluating various initiatives and opportunities to attract new customers through the introduction of new product designs and enhanced customer service.</t>
  </si>
  <si>
    <t xml:space="preserve">Capital </t>
  </si>
  <si>
    <t>Basic earnings per share (sen)</t>
  </si>
  <si>
    <t xml:space="preserve"> - basic (sen) </t>
  </si>
  <si>
    <t>Net cash generated from operations</t>
  </si>
  <si>
    <t>Net cash generated from operating activities</t>
  </si>
  <si>
    <t>Operating expenses</t>
  </si>
  <si>
    <t>Dividend paid</t>
  </si>
  <si>
    <t xml:space="preserve">UNAUDITED CONDENSED CONSOLIDATED STATEMENT OF FINANCIAL POSITION </t>
  </si>
  <si>
    <t>UNAUDITED CONDENSED CONSOLIDATED STATEMENT OF COMPREHENSIVE INCOME</t>
  </si>
  <si>
    <t>UNAUDITED CONDENSED CONSOLIDATED STATEMENT OF CASH FLOWS</t>
  </si>
  <si>
    <t>Other Comprehensive Income</t>
  </si>
  <si>
    <t>Total Comprehensive Income</t>
  </si>
  <si>
    <t>At 1 August 2010</t>
  </si>
  <si>
    <t>Fixed deposits with licensed banks</t>
  </si>
  <si>
    <t>Realised and Unrealised Profits or Losses Disclosure</t>
  </si>
  <si>
    <t>-</t>
  </si>
  <si>
    <t xml:space="preserve">Realised </t>
  </si>
  <si>
    <t>Unrealised</t>
  </si>
  <si>
    <t>Less: Consolidated adjustments</t>
  </si>
  <si>
    <t>This disclosure is prepared pursuant to the directive of  Bursa Malaysia Securities Berhad and in accordance with the Guidance on Special Matter No.1- Determination of Realised and Unrealised Profits or Losses, as issued by the Malaysia Institute of Accountants.</t>
  </si>
  <si>
    <t xml:space="preserve">  Non-controlling Interests</t>
  </si>
  <si>
    <t xml:space="preserve">ordinary equity owners of the Company (RM) </t>
  </si>
  <si>
    <t xml:space="preserve">    Short-term accumulating compensated absences</t>
  </si>
  <si>
    <t>Dividend received</t>
  </si>
  <si>
    <t>31.7.2011</t>
  </si>
  <si>
    <t xml:space="preserve">    Inventories loss</t>
  </si>
  <si>
    <t>Non-distributable</t>
  </si>
  <si>
    <t>Distributable</t>
  </si>
  <si>
    <t>CASH FLOWS FROM OPERATING ACTIVITIES</t>
  </si>
  <si>
    <t>CASH FLOWS FROM INVESTING ACTIVITIES</t>
  </si>
  <si>
    <t>CASH FLOWS FROM FINANCING ACTIVITIES</t>
  </si>
  <si>
    <t>Fixed deposit with licensed banks</t>
  </si>
  <si>
    <t>Tax assets</t>
  </si>
  <si>
    <t>Total retained earnings of the Company and its subsidiaries:</t>
  </si>
  <si>
    <t>Total group retained earnings as per consolidated accounts</t>
  </si>
  <si>
    <t>At 1 August 2011</t>
  </si>
  <si>
    <t>(The Unaudited Condensed Consolidated Statement of Changes in Equity should be read in conjunction with the Audited Financial Statements for the year ended 31 July 2011)</t>
  </si>
  <si>
    <t>(The Unaudited Condensed Consolidated Statement of Cash Flows should be read in conjunction with the Audited Financial Statements for the year ended 31 July 2011)</t>
  </si>
  <si>
    <t>(The Unaudited Condensed Consolidated Statement of Financial Position should be read in conjunction with the Audited Financial Statements for the year ended 31 July 2011)</t>
  </si>
  <si>
    <t>(The Unaudited Condensed Consolidated Statement of Comprehensive Income should be read in conjunction with the Audited Financial Statements for the year ended 31 July 2011)</t>
  </si>
  <si>
    <t>equity</t>
  </si>
  <si>
    <t>Attributable to equity holders of the Company</t>
  </si>
  <si>
    <t>Total comprehensive income for the year</t>
  </si>
  <si>
    <t xml:space="preserve">  Equity holders of the Company</t>
  </si>
  <si>
    <t xml:space="preserve">  equity holders of the Company</t>
  </si>
  <si>
    <t>Goodwill on consolidation</t>
  </si>
  <si>
    <t xml:space="preserve">    Reversal of allowance for impairment on receivables</t>
  </si>
  <si>
    <t>Presentation of Financial Statements</t>
  </si>
  <si>
    <t>MFRS 119</t>
  </si>
  <si>
    <t>MFRS 127</t>
  </si>
  <si>
    <t>MFRS 128</t>
  </si>
  <si>
    <t>IC Int. 18</t>
  </si>
  <si>
    <t>Transfers of Assets from Customers</t>
  </si>
  <si>
    <t>MFRS 9</t>
  </si>
  <si>
    <t>Financial Instruments (IFRS 9 issued by IASB in November 2009)</t>
  </si>
  <si>
    <t>Financial Instruments (IFRS 9 issued by IASB in October 2010)</t>
  </si>
  <si>
    <t>MFRS 10</t>
  </si>
  <si>
    <t>Consolidated Financial Statements</t>
  </si>
  <si>
    <t>MFRS 11</t>
  </si>
  <si>
    <t>Joint Arrangement</t>
  </si>
  <si>
    <t>MFRS 12</t>
  </si>
  <si>
    <t>Disclosure of Interests in Other Entities</t>
  </si>
  <si>
    <t>MFRS 13</t>
  </si>
  <si>
    <t>Fair Value Measurement</t>
  </si>
  <si>
    <t>IC Int. 20</t>
  </si>
  <si>
    <t>Stripping Costs in the Production Phase of a Surface Mine</t>
  </si>
  <si>
    <t>The significant accounting policies and methods of computation applied in the unaudited condensed interim financial statements are consistent with those adopted in the Annual Financial Statements for the financial year ended 31 July 2011 except for the followings:-</t>
  </si>
  <si>
    <t xml:space="preserve">    Dividend received</t>
  </si>
  <si>
    <t xml:space="preserve">Profit after taxation for basic earnings per share </t>
  </si>
  <si>
    <t>Fixed deposit withdrawn</t>
  </si>
  <si>
    <t>Net loans raised / (repaid)</t>
  </si>
  <si>
    <t>Bank overdrafts</t>
  </si>
  <si>
    <t>i)</t>
  </si>
  <si>
    <t>to finance the Group wide restructuring programme; and</t>
  </si>
  <si>
    <t>ii)</t>
  </si>
  <si>
    <t>to refinance existing borrowings.</t>
  </si>
  <si>
    <t>Q2FYE2012</t>
  </si>
  <si>
    <t xml:space="preserve">    Impairment loss on property, plant and equipment</t>
  </si>
  <si>
    <t>(i)</t>
  </si>
  <si>
    <t>Retail;</t>
  </si>
  <si>
    <t>(ii)</t>
  </si>
  <si>
    <t>Wholesale and distribution;</t>
  </si>
  <si>
    <t>Manufacturing;</t>
  </si>
  <si>
    <t>Property Investment;</t>
  </si>
  <si>
    <t>Franchise; and</t>
  </si>
  <si>
    <t>Overseas Investment.</t>
  </si>
  <si>
    <t>(iii)</t>
  </si>
  <si>
    <t>(iv)</t>
  </si>
  <si>
    <t>(v)</t>
  </si>
  <si>
    <t>(vi)</t>
  </si>
  <si>
    <t>There was no material litigation as at this quarterly report and the financial year to date.</t>
  </si>
  <si>
    <t>Trading:  Suppliers and retailers of gold ornaments, jewellery and precious stones</t>
  </si>
  <si>
    <t>Manufacturing:  Manufacturer and dealer of jewellery, precious stones and gold ornaments</t>
  </si>
  <si>
    <t>There was no subsequent material event as at the date of this quarterly report.</t>
  </si>
  <si>
    <t>Save as disclosed, there was no change in the composition of the Group for the current quarter and financial year to date including business combination, acquisition or disposal of subsidiaries and long term investment, restructuring or discontinuing of operations.</t>
  </si>
  <si>
    <t>Save as disclosed above, there was no change in contingent liabilities since the last annual reporting date.</t>
  </si>
  <si>
    <t>Interest income</t>
  </si>
  <si>
    <t>Dividend income</t>
  </si>
  <si>
    <t>Profit Before Taxation</t>
  </si>
  <si>
    <t>Profit before taxation is arrived at after charging / (crediting):</t>
  </si>
  <si>
    <t>Interest expense</t>
  </si>
  <si>
    <t>Depreciation and amortization</t>
  </si>
  <si>
    <t>Inventories loss</t>
  </si>
  <si>
    <t>Gain on disposal of property, plant and equipment</t>
  </si>
  <si>
    <t>Impairment loss on property, plant and equipment</t>
  </si>
  <si>
    <t>Property, plant and equipment written off</t>
  </si>
  <si>
    <t>Reversal of allowance for impairment on receivables</t>
  </si>
  <si>
    <t>Islamic Medium Term Notes ("IMTN")</t>
  </si>
  <si>
    <t>Loss on disposal of property, plant and equipment</t>
  </si>
  <si>
    <t>The effective tax rate for the current and cumulative quarter was higher than the statutory tax rate due principally to certain expenses disallowed for tax purposes.</t>
  </si>
  <si>
    <t>B6.</t>
  </si>
  <si>
    <t>B7.</t>
  </si>
  <si>
    <t>B10.</t>
  </si>
  <si>
    <t xml:space="preserve">    Loss on disposal of property, plant and equipment</t>
  </si>
  <si>
    <t>Net cash used in investing activities</t>
  </si>
  <si>
    <t>Net cash generated from / (used in) financing activities</t>
  </si>
  <si>
    <t>The interim financial report has been prepared in accordance with Financial Reporting Standard ("FRS") 134: Interim Financial Reporting and Chapter 9, Paragraph 9.22 of the Listing Requirements of Bursa Malaysia Securities Berhad, and should be read in conjunction with the Audited Financial Statements for the year ended 31 July 2011.</t>
  </si>
  <si>
    <t>Poh Kong Jewellers Sdn. Bhd, a wholly owned subsidiary of the Company, has granted a corporate guarantee to Danajamin Nasional Berhad in respect of ICP/IMTN programme up to RM150,000,000 in accordance with the Shariah principle of Commodity Murabahah.</t>
  </si>
  <si>
    <t>The Group's revenue is largely derived from retail segment while the manufacturing segment supplies the finished gold jewellery to the retail segment.</t>
  </si>
  <si>
    <t>- RM200 million of Murabahah Commercial Papers / Murabahah Medium Term Notes programme</t>
  </si>
  <si>
    <t>Save as disclosed, there were no issuance and repayment of debt and equity securities, share buy-back, share cancellations, shares held as treasury shares and resale of treasury shares for the current financial year to-date.</t>
  </si>
  <si>
    <t>On 22 November 2011, the Company had issued RM50.0 million in nominal value of Islamic Medium Term Notes ("IMTN") under the ICP / IMTN Programme. The IMTN has a tenure of seven (7) years, maturing on 22 November 2018. The proceeds for the issuance of the IMTN shall be utilised by the Company for the following Shariah-compliant purposes:-</t>
  </si>
  <si>
    <t>In line with the internal reorganisation exercise, Poh Kong Group will consolidate its existing banking facilities amongst the existing financial institutions with the new borrowings structure which comprise primarily Bankers' Acceptance and ICP/IMTN programme.</t>
  </si>
  <si>
    <t>Save as disclosed in Note A6 and A11, there was no corporate proposal announced for the current quarter and financial year to date.</t>
  </si>
  <si>
    <t>- RM150 million of Islamic Commercial Papers / Islamic Medium Term Notes programme ("ICP/IMTN")</t>
  </si>
  <si>
    <t>NET INCREASE IN CASH AND CASH EQUIVALENTS</t>
  </si>
  <si>
    <t>Amendments on the Accounting Policies</t>
  </si>
  <si>
    <t>Changes in accounting policies</t>
  </si>
  <si>
    <t>Amendments to FRS 1</t>
  </si>
  <si>
    <t>Limited Exemption from Comparative FRS 7 Disclosures for</t>
  </si>
  <si>
    <t xml:space="preserve">  First-time Adopters</t>
  </si>
  <si>
    <t>Additional Exemptions for First Time Adopters</t>
  </si>
  <si>
    <t>Amendments to FRS 2</t>
  </si>
  <si>
    <t>Group Cash-settled Share-based Payment Transactions</t>
  </si>
  <si>
    <t>Amendments to FRS 7</t>
  </si>
  <si>
    <t>Improving Disclosures about Financial Instruments</t>
  </si>
  <si>
    <t>Amendments to FRSs contained in the document entitled "Improvements to FRSs (2010)"</t>
  </si>
  <si>
    <t xml:space="preserve">IC Int. 4 </t>
  </si>
  <si>
    <t>TR i-4</t>
  </si>
  <si>
    <t>Syariah Compliant Sale Contract</t>
  </si>
  <si>
    <t>Amendments to FRS 7 [Improvements to FRSs (2010)]</t>
  </si>
  <si>
    <t>The Amendments clarifies that quantitative disclosures of risk concentrations are required if the disclosures made in other parts of the financial statements are not readily apparent.  The disclosure on maximum exposure to credit risk is not required for financial instruments whose carrying amount best represents the maximum exposure to credit risk.</t>
  </si>
  <si>
    <t>Amendments to FRS 101 [Improvements to FRSs (2010)]</t>
  </si>
  <si>
    <t xml:space="preserve">The Amendments clarifies that an entity shall present an analysis of other comprehensive income for each component of equity, either in the statement of changes in equity or in the notes to the financial statements. </t>
  </si>
  <si>
    <t>Amendments to FRS 7 Improving Disclosures about Financial Instruments</t>
  </si>
  <si>
    <t>The Amendments to FRS 7 expand the disclosures required in respect of fair value measurement and liquidity risk. Fair value measurements are to be disclosed by source of inputs using a three level hierarchy for each class of financial instrument. The Amendments to FRS 7 requires disclosure of fair value measurements by level of the following fair value measurement hierarchy :-</t>
  </si>
  <si>
    <t>(a)</t>
  </si>
  <si>
    <t>quoted prices (unadjusted) in active markets for identical assets or liabilities (Level 1);</t>
  </si>
  <si>
    <t xml:space="preserve">Summary of the Standards and Amendments </t>
  </si>
  <si>
    <t>This Standard addresses the classification and measurement of financial assets and financial liabilities. All financial assets shall be classified on the basis of the Group’s business model for managing the financial assets and the contractual cash flow characteristics of the financial asset. Financial assets are initially measured at fair value plus, in the case of a financial asset not at fair value through profit or loss, particular transaction costs. Financial assets are subsequently measured at amortised cost or fair value. Financial liabilities are subsequently measured at amortised cost or fair value. However, changes due to own credit risk in relation to the fair value option for financial liabilities shall be recognised in other comprehensive income.</t>
  </si>
  <si>
    <t>This revised Standard requires the Group to recognise all changes in the defined benefit obligations and in the fair value of related plan assets when those changes occur.  The Group is also required to split the changes in the net defined benefit liability or asset into the following three components: service cost (presented in profit or loss), net interest on the net defined benefit liability (presented in profit or loss) and remeasurement of the net defined benefit liability (presented in other comprehensive income and not recycled through profit or loss).</t>
  </si>
  <si>
    <t>The Amendments amended the required disclosures to help users of financial statements evaluate the risk exposures relating to transfers of financial assets and the effect of those risks on an entity’s financial position.</t>
  </si>
  <si>
    <t>The Company has redeemed RM10 million and RM20 million of Murabahah Commercial Papers upon maturity on 25 August 2011 and 30 September 2011 respectively.  On 23 November 2011, the Company has further redeemed  RM30 million of Murabahah Commercial Papers which  was issued on 23 August 2011.</t>
  </si>
  <si>
    <t>The Company had subsequently issued RM30.0 million and RM20.0 million in nominal value of IMTN on 16 January 2012 and 14 February 2012 respectively.</t>
  </si>
  <si>
    <t xml:space="preserve">The internal restructuring will ultimately result in the winding up of the non-key/ dormant subsidiaries and the acquisition of all the retail businesses which are currently held under 36 registered companies by Poh Kong Jewellers Sdn. Bhd. which will be the sole entity managing all the retail outlets. </t>
  </si>
  <si>
    <t>(b)     inputs other than quoted prices included within Level 1 that are observable for the asset or liability, either directly (is as prices) or indirectly (i.e. derived from prices) (Level 2); and</t>
  </si>
  <si>
    <t>(c)     inputs for the asset or liability that are not based on observable market data (unobservable inputs) (Level 3).</t>
  </si>
  <si>
    <t>On 9 December 2011, the Board of Directors had announced that the Poh Kong Group has embarked on a group wide internal restructuring exercise which would involve the consolidation of the Group's existing business activities into six specific areas, namely:-</t>
  </si>
  <si>
    <t>QUARTERLY REPORT FOR THE THIRD QUARTER ENDED 30 APRIL 2012</t>
  </si>
  <si>
    <t>30.4.2012</t>
  </si>
  <si>
    <t>30.4.2011</t>
  </si>
  <si>
    <t>At 30 April 2012</t>
  </si>
  <si>
    <t>At 30 April 2011</t>
  </si>
  <si>
    <t>It was a traditional low peak trading period for the quarter under review.</t>
  </si>
  <si>
    <r>
      <t xml:space="preserve">Comparison with Preceding Quarter's Results  </t>
    </r>
    <r>
      <rPr>
        <sz val="12"/>
        <rFont val="Arial"/>
        <family val="2"/>
      </rPr>
      <t>(3rd Quarter FYE 2012 vs 2nd Quarter FYE 2012)</t>
    </r>
  </si>
  <si>
    <t>Q3FYE2012</t>
  </si>
  <si>
    <t>The Group's borrowings as at 30 April 2012 are as follows:-</t>
  </si>
  <si>
    <t>No dividend was declared in the quarter under review.</t>
  </si>
  <si>
    <t>28 June 2012</t>
  </si>
  <si>
    <t>Results for third quarter ended 30 April 2012</t>
  </si>
  <si>
    <t>Results for third quarter ended 30 April 2011</t>
  </si>
  <si>
    <t>On 9 March 2012, the Company paid a first and final dividend of 1.40 sen single tier dividend amounting to RM5,744,925 in respect of financial year ended 31 July 2011.</t>
  </si>
  <si>
    <t xml:space="preserve">In the current quarter under review, the revenue had decreased as compared with the preceding quarter mainly due to the absence of festive spending seasons. The decrease in revenue had also resulted in a decrease in profit before tax as compared with the preceding quarter. </t>
  </si>
  <si>
    <t>Amendments to IC Int. 14</t>
  </si>
  <si>
    <t>Prepayments of a Minimum Funding Requirement</t>
  </si>
  <si>
    <t>The following are MFRSs, Amendments to MFRSs and IC Int. which are effective after 1 January 2012 :-</t>
  </si>
  <si>
    <t>Presentation of Items of Other Comprehensive  Income</t>
  </si>
  <si>
    <t>i) Effective for financial period on or after 1 July 2012</t>
  </si>
  <si>
    <t>Amendments to MFRS 101</t>
  </si>
  <si>
    <t>ii) Effective for financial period on or after 1 January 2013</t>
  </si>
  <si>
    <t>Government Loans</t>
  </si>
  <si>
    <t>Amendments to MFRS 7</t>
  </si>
  <si>
    <t>Disclosures - Offsetting Financial Assets and Financial Liabilities</t>
  </si>
  <si>
    <t>Investments in Associates and Joint Ventures (IAS 28 as amended by IASB in May 2011)</t>
  </si>
  <si>
    <t>iii) Effective for financial period on or after 1 January 2014</t>
  </si>
  <si>
    <t>Amendments to MFRS 132</t>
  </si>
  <si>
    <t>Offsetting Financial Assets and Financial Liabilities</t>
  </si>
  <si>
    <t>iv) Effective for financial period on or after 1 January 2015</t>
  </si>
  <si>
    <t>This Standard defines the principle of control and establishes control as the basis for determining which entities are consolidated in the consolidated financial statements.  An investor controls an investee when it is exposed, or has rights, to variable returns from its involvement with the investee and has the ability to affect those returns through its power over the investee.  The investor is required to reassess whether it controls an investee if facts and circumstances indicate that there are changes to one or more of the three elements of control.</t>
  </si>
  <si>
    <t xml:space="preserve">MFRS 10 Consolidated Financial Statements </t>
  </si>
  <si>
    <t>This Standard requires a party to a joint arrangement to determine the type of joint arrangement in which it is involved by assessing its rights and obligations arising from the arrangement.  A joint arrangement is an arrangement of which two or more parties have joint control.  Joint arrangements are classified into two types; joint operations and joint ventures. A joint operation is a joint arrangement whereby joint operators have rights to the assets, and obligations for the liabilities, relating to the arrangement. A joint venture is a joint arrangement whereby the joint venturers have rights to the net assets of the arrangements. A joint operator recognises and measures the assets and liabilities in relation to its interest in the arrangement in accordance with applicable relevant FRS whereas a joint venture recognises the investment using the equity method of accounting.</t>
  </si>
  <si>
    <t xml:space="preserve">MFRS 11 Joint Arrangements </t>
  </si>
  <si>
    <t xml:space="preserve">This Standard establishes disclosure objectives and requirements that enable users of financial statements to evaluate the nature of, and risks associated with, the Group’s interests in other entities, and the effects of those interests on its financial position, financial performance and cash flows.  If the minimum disclosures required in this Standard are not sufficient to meet the disclosure objectives, the Group is expected to disclose whatever additional information that is necessary to meet that objective. </t>
  </si>
  <si>
    <t xml:space="preserve">MFRS 12 Disclosure of Interests in Other Entities </t>
  </si>
  <si>
    <t>MFRS 124 Related Party Disclosures</t>
  </si>
  <si>
    <t xml:space="preserve">MFRS 124 clarifies the definition of a related party to simplify the identification of such relationships and to eliminate inconsistencies in its application. The MFRS 124 expands the definition of a related party and would treat two entities as related to each other whenever a person (or a close member of that person’s family) or a third party has control or joint control over the entity, or has significant influence over the entity. The Standard also introduces a partial exemption of disclosure requirements for government-related entities. If a government controlled or significantly influenced an entity, the entity requires disclosures that are important to users of financial statements but eliminates requirements to disclose information that is costly to gather and of less value to users. This balance is achieved by requiring disclosure about these transactions only if they are individually or collectively significant. As this is a disclosure standard, the Standard will have no impact on the financial position and performance of the Group when implemented. </t>
  </si>
  <si>
    <t>Amendments to MFRS 1</t>
  </si>
  <si>
    <t>In addition to the above, as at 30 April 2012, a total of RM121,185,999 corporate guarantee has been given in support of banking facilities granted to subsidiary companies; a total of RM8,000,000 corporate guarantee has been given to third party in respect of leasing and hire purchase facilities; a total of RM7,474,928 corporate guarantee has been given to third party in respect of operating lease arrangements.</t>
  </si>
  <si>
    <t>On 1 August 2011, the Group adopted the following Amendments to FRSs, Issues Committee Interpretations ("IC Int."), Amendments to IC Int. and Technical Releases ("TR") which are mandatory for financial period beginning on or after 1 January 2011 and 1 July 2011 :-</t>
  </si>
  <si>
    <t>Determining Whether an Arrangement contains a Lease</t>
  </si>
  <si>
    <t>The adoption of the above Amendments to FRSs, IC Int., Amendments to IC Int. and TR are not expected to have any significant impact on the results and financial position of the Group except for those discussed below :-</t>
  </si>
  <si>
    <t xml:space="preserve">In addition, reconciliation between the beginning and ending balance for Level 3 fair value measurements is now required, as well as significant transfers between Level 1 and Level 2 fair value measurements. The Amendments also clarify the requirements for liquidity risk disclosures. </t>
  </si>
  <si>
    <t>Accounting standards issued but not yet effective</t>
  </si>
  <si>
    <t>To converge with International Financial Reporting Standards in 2012, the Malaysian Accounting Standards Board ("MASB") had on 19 November 2011, issued a new MASB approve accounting framework, the Malaysian Financial Reporting Standards (“MFRSs”), which are mandatory for annual financial periods beginning on or after 1 January 2012, with the exception of entities that are within the scope of MFRS 141 Agriculture and IC Int. 15 Agreements for Construction of Real Estate, including its parent, significant investor and venturer (“Transitioning Entities”).</t>
  </si>
  <si>
    <t xml:space="preserve">Transitioning Entities will be allowed to defer the adoption of the new MFRS framework for an additional one year. Consequently, adoption of MFRS framework by Transitioning Entities will be mandatory for annual periods beginning on or after 1 January 2013. However, the Group does not qualify as Transitioning Entities and is therefore required to adopt the MFRS framework and prepare its first financial statements using the MFRS framework for the financial period beginning on or after 1 January 2012.  </t>
  </si>
  <si>
    <t>In presenting its first financial statements adopting MFRS framework, the Group may be required to restate the comparative financial statements to amounts reflecting the application of the MFRS framework. The Group is currently in the process of determining the financial impact arising from the adoption of the MFRS framework.</t>
  </si>
  <si>
    <t>Employee Benefits (IAS 19 as amended by IASB in June 2011)</t>
  </si>
  <si>
    <t>Separate Financial Statements (IAS 27 as amended by IASB in May 2011)</t>
  </si>
  <si>
    <t>MFRS 9 Financial Instruments</t>
  </si>
  <si>
    <t>MFRS 13 Fair Value Measurements</t>
  </si>
  <si>
    <t>MFRS 13 conceptualises the meaning of fair value and provides a framework on how to measure fair value of assets, liabilities and equity required or permitted by other FRSs.</t>
  </si>
  <si>
    <t>MFRS 119 Employee Benefits (revised)</t>
  </si>
  <si>
    <t>Amendments to MFRS 7 Disclosures – Transfers of Financial Assets</t>
  </si>
  <si>
    <t>Amendments to MFRS 101 Presentation of Items of Other Comprehensive Income</t>
  </si>
  <si>
    <t>The Amendments to MFRS 101 changes the grouping of items presented in other comprehensive income. Items that could be reclassified to profit or loss at a future point in time would be presented separately from items which will never be reclassified.</t>
  </si>
  <si>
    <t>Amendments to MFRS 112 Deferred Tax : Recovery of Underlying Assets</t>
  </si>
  <si>
    <t xml:space="preserve">The Amendments apply to the measurement of deferred tax liabilities and deferred tax assets when investment properties are measured using the fair value model under MFRS 140 Investment Property. The Amendments introduce a rebuttable presumption that an investment property measured at fair value is recovered entirely through sale. This presumption is rebutted if the investment property is held within a business model whose objective is to consume substantially all of the economic benefits embodied in the investment property over time, rather than through sale.  </t>
  </si>
  <si>
    <t>The Company had made a final redemption of RM20 million Murabahah Medium Term Notes on 15 February 2012.  As at to date, there is no outstanding amount of the Murabahah Commercial Papers / Murabahah Medium Term Notes and the Programme has been cancelled on 20 March 2012.</t>
  </si>
  <si>
    <t xml:space="preserve">The Group's revenue for the third quarter under review was higher at RM192.342 million as compared to the revenue in the corresponding quarter last year of RM169.445 million; an increase of RM22.897 million. The increase in revenue was attributed to the upsurge in prices of gold, contribution by the new outlets and also the existing stores registering higher sale record. The demand for gold-based jewellery, gold bars and wafers increased in the current quarter under review.  </t>
  </si>
  <si>
    <t>The Group's profit before tax in the current quarter at RM15.870 million was higher as compared to the profit before tax of RM12.722 million in the corresponding quarter last year; an increase of RM3.148 million. The increase in profit before tax was mainly due to higher sale revenue registered and an improvement in sale mix of gemset jewellery during the quarter under review.</t>
  </si>
  <si>
    <t>It is still uncertain to what extent the world economy will be affected by the on going financial issues affecting USA and Eurozone Countries. However, the global economy is expected to improve with the economic reforms and the Board of Directors remains positive on the performance of the Group for the financial year ending 31 July 2012.</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</si>
</sst>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_);[Red]\(\$#,##0\)"/>
    <numFmt numFmtId="180" formatCode="\$#,##0.00_);\(\$#,##0.00\)"/>
    <numFmt numFmtId="181" formatCode="\$#,##0.00_);[Red]\(\$#,##0.00\)"/>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 numFmtId="221" formatCode="0.0%"/>
  </numFmts>
  <fonts count="48">
    <font>
      <sz val="10"/>
      <name val="Arial"/>
      <family val="2"/>
    </font>
    <font>
      <u val="single"/>
      <sz val="10"/>
      <color indexed="12"/>
      <name val="Arial"/>
      <family val="2"/>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sz val="11"/>
      <color indexed="12"/>
      <name val="Arial"/>
      <family val="2"/>
    </font>
    <font>
      <b/>
      <sz val="11"/>
      <color indexed="8"/>
      <name val="Arial"/>
      <family val="2"/>
    </font>
    <font>
      <sz val="10"/>
      <color indexed="8"/>
      <name val="Arial"/>
      <family val="2"/>
    </font>
    <font>
      <b/>
      <i/>
      <sz val="11"/>
      <name val="Arial"/>
      <family val="2"/>
    </font>
    <font>
      <b/>
      <sz val="12"/>
      <name val="Arial"/>
      <family val="2"/>
    </font>
    <font>
      <sz val="12"/>
      <name val="Arial"/>
      <family val="2"/>
    </font>
    <font>
      <b/>
      <sz val="12"/>
      <color indexed="9"/>
      <name val="Arial"/>
      <family val="2"/>
    </font>
    <font>
      <b/>
      <sz val="12"/>
      <color indexed="8"/>
      <name val="Arial"/>
      <family val="2"/>
    </font>
    <font>
      <sz val="12"/>
      <color indexed="10"/>
      <name val="Arial"/>
      <family val="2"/>
    </font>
    <font>
      <i/>
      <sz val="12"/>
      <name val="Arial"/>
      <family val="2"/>
    </font>
    <font>
      <sz val="12"/>
      <color indexed="8"/>
      <name val="Arial"/>
      <family val="2"/>
    </font>
    <font>
      <b/>
      <i/>
      <sz val="12"/>
      <name val="Arial"/>
      <family val="2"/>
    </font>
    <font>
      <sz val="12"/>
      <color indexed="12"/>
      <name val="Arial"/>
      <family val="2"/>
    </font>
    <font>
      <b/>
      <sz val="12"/>
      <color indexed="12"/>
      <name val="Arial"/>
      <family val="2"/>
    </font>
    <font>
      <b/>
      <u val="single"/>
      <sz val="11"/>
      <name val="Arial"/>
      <family val="2"/>
    </font>
    <font>
      <i/>
      <u val="single"/>
      <sz val="12"/>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0"/>
      <color indexed="10"/>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0" borderId="0">
      <alignment/>
      <protection/>
    </xf>
    <xf numFmtId="39" fontId="0" fillId="0" borderId="0" applyFill="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2">
    <xf numFmtId="0" fontId="0" fillId="0" borderId="0" xfId="0" applyAlignment="1">
      <alignment/>
    </xf>
    <xf numFmtId="171" fontId="4" fillId="0" borderId="0" xfId="50" applyFont="1" applyAlignment="1">
      <alignment/>
    </xf>
    <xf numFmtId="0" fontId="4" fillId="0" borderId="0" xfId="78" applyFont="1">
      <alignment/>
      <protection/>
    </xf>
    <xf numFmtId="171" fontId="0" fillId="0" borderId="0" xfId="50" applyFont="1" applyAlignment="1">
      <alignment/>
    </xf>
    <xf numFmtId="0" fontId="0" fillId="0" borderId="0" xfId="78" applyFont="1">
      <alignment/>
      <protection/>
    </xf>
    <xf numFmtId="0" fontId="0" fillId="0" borderId="0" xfId="78" applyFont="1" applyFill="1" applyBorder="1">
      <alignment/>
      <protection/>
    </xf>
    <xf numFmtId="0" fontId="2" fillId="0" borderId="0" xfId="0" applyFont="1" applyFill="1" applyAlignment="1">
      <alignment/>
    </xf>
    <xf numFmtId="0" fontId="3" fillId="0" borderId="0" xfId="0" applyFont="1" applyFill="1" applyAlignment="1">
      <alignment/>
    </xf>
    <xf numFmtId="0" fontId="7" fillId="0" borderId="0" xfId="78" applyFont="1" applyAlignment="1">
      <alignment horizontal="left"/>
      <protection/>
    </xf>
    <xf numFmtId="0" fontId="8" fillId="0" borderId="0" xfId="78" applyFont="1" applyFill="1">
      <alignment/>
      <protection/>
    </xf>
    <xf numFmtId="0" fontId="8" fillId="0" borderId="0" xfId="78" applyFont="1" applyFill="1" applyAlignment="1">
      <alignment horizontal="centerContinuous"/>
      <protection/>
    </xf>
    <xf numFmtId="0" fontId="0" fillId="0" borderId="0" xfId="78" applyFont="1" applyFill="1">
      <alignment/>
      <protection/>
    </xf>
    <xf numFmtId="0" fontId="9" fillId="0" borderId="0" xfId="78" applyFont="1" applyFill="1">
      <alignment/>
      <protection/>
    </xf>
    <xf numFmtId="0" fontId="8" fillId="0" borderId="0" xfId="78" applyFont="1" applyFill="1" applyBorder="1">
      <alignment/>
      <protection/>
    </xf>
    <xf numFmtId="0" fontId="10" fillId="0" borderId="0" xfId="78" applyFont="1" applyFill="1" applyBorder="1" applyAlignment="1">
      <alignment horizontal="centerContinuous"/>
      <protection/>
    </xf>
    <xf numFmtId="0" fontId="8" fillId="0" borderId="0" xfId="78" applyFont="1" applyFill="1" applyBorder="1" applyAlignment="1">
      <alignment horizontal="center"/>
      <protection/>
    </xf>
    <xf numFmtId="187" fontId="8" fillId="0" borderId="0" xfId="50" applyNumberFormat="1" applyFont="1" applyFill="1" applyBorder="1" applyAlignment="1" quotePrefix="1">
      <alignment horizontal="center"/>
    </xf>
    <xf numFmtId="187" fontId="8" fillId="0" borderId="0" xfId="50" applyNumberFormat="1" applyFont="1" applyFill="1" applyBorder="1" applyAlignment="1">
      <alignment horizontal="center"/>
    </xf>
    <xf numFmtId="187" fontId="8" fillId="0" borderId="0" xfId="50" applyNumberFormat="1" applyFont="1" applyFill="1" applyBorder="1" applyAlignment="1">
      <alignment/>
    </xf>
    <xf numFmtId="0" fontId="10" fillId="0" borderId="0" xfId="78" applyFont="1" applyFill="1" applyBorder="1" applyAlignment="1">
      <alignment horizontal="right"/>
      <protection/>
    </xf>
    <xf numFmtId="187" fontId="8" fillId="0" borderId="0" xfId="50" applyNumberFormat="1" applyFont="1" applyFill="1" applyBorder="1" applyAlignment="1">
      <alignment/>
    </xf>
    <xf numFmtId="0" fontId="8" fillId="0" borderId="0" xfId="78" applyFont="1" applyFill="1" applyBorder="1" applyAlignment="1">
      <alignment horizontal="right"/>
      <protection/>
    </xf>
    <xf numFmtId="0" fontId="8" fillId="0" borderId="0" xfId="78" applyFont="1">
      <alignment/>
      <protection/>
    </xf>
    <xf numFmtId="0" fontId="8" fillId="0" borderId="0" xfId="78" applyFont="1" applyAlignment="1">
      <alignment horizontal="centerContinuous"/>
      <protection/>
    </xf>
    <xf numFmtId="0" fontId="8" fillId="0" borderId="0" xfId="78" applyFont="1" applyFill="1" applyBorder="1" applyAlignment="1">
      <alignment horizontal="centerContinuous"/>
      <protection/>
    </xf>
    <xf numFmtId="0" fontId="10" fillId="0" borderId="0" xfId="78" applyFont="1" applyAlignment="1">
      <alignment horizontal="left"/>
      <protection/>
    </xf>
    <xf numFmtId="0" fontId="10" fillId="0" borderId="0" xfId="78" applyFont="1" applyFill="1" applyAlignment="1">
      <alignment horizontal="left"/>
      <protection/>
    </xf>
    <xf numFmtId="0" fontId="8" fillId="0" borderId="0" xfId="78" applyFont="1" applyAlignment="1">
      <alignment horizontal="center"/>
      <protection/>
    </xf>
    <xf numFmtId="0" fontId="10" fillId="0" borderId="0" xfId="78" applyFont="1" applyAlignment="1">
      <alignment horizontal="center"/>
      <protection/>
    </xf>
    <xf numFmtId="0" fontId="10" fillId="0" borderId="0" xfId="78" applyFont="1" applyFill="1" applyBorder="1" applyAlignment="1" quotePrefix="1">
      <alignment horizontal="right"/>
      <protection/>
    </xf>
    <xf numFmtId="187" fontId="11" fillId="0" borderId="0" xfId="50" applyNumberFormat="1" applyFont="1" applyFill="1" applyBorder="1" applyAlignment="1">
      <alignment/>
    </xf>
    <xf numFmtId="187" fontId="8" fillId="0" borderId="0" xfId="50" applyNumberFormat="1" applyFont="1" applyAlignment="1">
      <alignment/>
    </xf>
    <xf numFmtId="171" fontId="8" fillId="0" borderId="0" xfId="50" applyNumberFormat="1" applyFont="1" applyFill="1" applyBorder="1" applyAlignment="1">
      <alignment/>
    </xf>
    <xf numFmtId="0" fontId="0" fillId="0" borderId="0" xfId="0" applyFont="1" applyAlignment="1">
      <alignment horizontal="justify"/>
    </xf>
    <xf numFmtId="37" fontId="8" fillId="0" borderId="0" xfId="78" applyNumberFormat="1" applyFont="1" applyBorder="1" applyAlignment="1">
      <alignment horizontal="left"/>
      <protection/>
    </xf>
    <xf numFmtId="37" fontId="8" fillId="0" borderId="0" xfId="78" applyNumberFormat="1" applyFont="1" applyAlignment="1">
      <alignment horizontal="centerContinuous"/>
      <protection/>
    </xf>
    <xf numFmtId="37" fontId="8" fillId="0" borderId="0" xfId="78" applyNumberFormat="1" applyFont="1">
      <alignment/>
      <protection/>
    </xf>
    <xf numFmtId="37" fontId="8" fillId="0" borderId="0" xfId="78" applyNumberFormat="1" applyFont="1" applyFill="1" applyBorder="1" applyAlignment="1">
      <alignment horizontal="left"/>
      <protection/>
    </xf>
    <xf numFmtId="37" fontId="10" fillId="0" borderId="0" xfId="78" applyNumberFormat="1" applyFont="1" applyBorder="1" applyAlignment="1">
      <alignment horizontal="left"/>
      <protection/>
    </xf>
    <xf numFmtId="39" fontId="10" fillId="0" borderId="0" xfId="79" applyFont="1" applyAlignment="1">
      <alignment horizontal="left"/>
      <protection/>
    </xf>
    <xf numFmtId="0" fontId="10" fillId="0" borderId="0" xfId="78" applyFont="1" applyBorder="1" applyAlignment="1">
      <alignment horizontal="left"/>
      <protection/>
    </xf>
    <xf numFmtId="15" fontId="10" fillId="0" borderId="0" xfId="78" applyNumberFormat="1" applyFont="1" applyAlignment="1" quotePrefix="1">
      <alignment horizontal="left"/>
      <protection/>
    </xf>
    <xf numFmtId="39" fontId="0" fillId="0" borderId="0" xfId="79" applyFont="1" applyAlignment="1">
      <alignment horizontal="center"/>
      <protection/>
    </xf>
    <xf numFmtId="37" fontId="10" fillId="0" borderId="0" xfId="79" applyNumberFormat="1" applyFont="1" applyAlignment="1">
      <alignment horizontal="center"/>
      <protection/>
    </xf>
    <xf numFmtId="39" fontId="8" fillId="0" borderId="0" xfId="79" applyFont="1" applyAlignment="1">
      <alignment horizontal="center"/>
      <protection/>
    </xf>
    <xf numFmtId="39" fontId="8" fillId="0" borderId="0" xfId="79" applyFont="1">
      <alignment/>
      <protection/>
    </xf>
    <xf numFmtId="37" fontId="10" fillId="0" borderId="0" xfId="79" applyNumberFormat="1" applyFont="1" applyAlignment="1" quotePrefix="1">
      <alignment horizontal="center"/>
      <protection/>
    </xf>
    <xf numFmtId="37" fontId="10" fillId="0" borderId="0" xfId="79" applyNumberFormat="1" applyFont="1">
      <alignment/>
      <protection/>
    </xf>
    <xf numFmtId="39" fontId="0" fillId="0" borderId="0" xfId="79" applyFont="1">
      <alignment/>
      <protection/>
    </xf>
    <xf numFmtId="37" fontId="8" fillId="0" borderId="0" xfId="79" applyNumberFormat="1" applyFont="1" applyAlignment="1">
      <alignment horizontal="right"/>
      <protection/>
    </xf>
    <xf numFmtId="37" fontId="8" fillId="0" borderId="0" xfId="79" applyNumberFormat="1" applyFont="1" applyAlignment="1">
      <alignment horizontal="center"/>
      <protection/>
    </xf>
    <xf numFmtId="187" fontId="8" fillId="0" borderId="0" xfId="42" applyNumberFormat="1" applyFont="1" applyAlignment="1" quotePrefix="1">
      <alignment horizontal="right"/>
    </xf>
    <xf numFmtId="37" fontId="10" fillId="0" borderId="0" xfId="79" applyNumberFormat="1" applyFont="1" applyAlignment="1">
      <alignment horizontal="right"/>
      <protection/>
    </xf>
    <xf numFmtId="37" fontId="10" fillId="0" borderId="0" xfId="79" applyNumberFormat="1" applyFont="1" applyAlignment="1" quotePrefix="1">
      <alignment horizontal="right"/>
      <protection/>
    </xf>
    <xf numFmtId="37" fontId="8" fillId="0" borderId="0" xfId="79" applyNumberFormat="1" applyFont="1" applyAlignment="1" quotePrefix="1">
      <alignment horizontal="right"/>
      <protection/>
    </xf>
    <xf numFmtId="187" fontId="8" fillId="0" borderId="0" xfId="42" applyNumberFormat="1" applyFont="1" applyBorder="1" applyAlignment="1">
      <alignment/>
    </xf>
    <xf numFmtId="187" fontId="0" fillId="0" borderId="0" xfId="42" applyNumberFormat="1" applyFont="1" applyBorder="1" applyAlignment="1">
      <alignment/>
    </xf>
    <xf numFmtId="187" fontId="8" fillId="0" borderId="10" xfId="42" applyNumberFormat="1" applyFont="1" applyBorder="1" applyAlignment="1">
      <alignment/>
    </xf>
    <xf numFmtId="187" fontId="0" fillId="0" borderId="0" xfId="42" applyNumberFormat="1" applyFont="1" applyAlignment="1">
      <alignment/>
    </xf>
    <xf numFmtId="187" fontId="8" fillId="0" borderId="11" xfId="42" applyNumberFormat="1" applyFont="1" applyBorder="1" applyAlignment="1">
      <alignment/>
    </xf>
    <xf numFmtId="187" fontId="8" fillId="0" borderId="0" xfId="42" applyNumberFormat="1" applyFont="1" applyAlignment="1">
      <alignment/>
    </xf>
    <xf numFmtId="37" fontId="8" fillId="0" borderId="0" xfId="79" applyNumberFormat="1" applyFont="1">
      <alignment/>
      <protection/>
    </xf>
    <xf numFmtId="37" fontId="0" fillId="0" borderId="0" xfId="79" applyNumberFormat="1" applyFont="1">
      <alignment/>
      <protection/>
    </xf>
    <xf numFmtId="0" fontId="0" fillId="0" borderId="0" xfId="0" applyFont="1" applyAlignment="1">
      <alignment/>
    </xf>
    <xf numFmtId="0" fontId="12" fillId="0" borderId="0" xfId="0" applyFont="1" applyFill="1" applyAlignment="1">
      <alignment/>
    </xf>
    <xf numFmtId="0" fontId="10" fillId="0" borderId="0" xfId="0" applyFont="1" applyAlignment="1">
      <alignment/>
    </xf>
    <xf numFmtId="39" fontId="8" fillId="0" borderId="0" xfId="79" applyFont="1" applyFill="1">
      <alignment/>
      <protection/>
    </xf>
    <xf numFmtId="39" fontId="0" fillId="0" borderId="0" xfId="79" applyFont="1" applyFill="1">
      <alignment/>
      <protection/>
    </xf>
    <xf numFmtId="39" fontId="10" fillId="0" borderId="0" xfId="79" applyFont="1">
      <alignment/>
      <protection/>
    </xf>
    <xf numFmtId="0" fontId="2" fillId="0" borderId="0" xfId="78" applyFont="1">
      <alignment/>
      <protection/>
    </xf>
    <xf numFmtId="0" fontId="13" fillId="0" borderId="0" xfId="78" applyFont="1">
      <alignment/>
      <protection/>
    </xf>
    <xf numFmtId="0" fontId="14" fillId="0" borderId="0" xfId="78" applyFont="1" applyFill="1" applyBorder="1">
      <alignment/>
      <protection/>
    </xf>
    <xf numFmtId="187" fontId="8" fillId="0" borderId="10" xfId="42" applyNumberFormat="1" applyFont="1" applyBorder="1" applyAlignment="1" quotePrefix="1">
      <alignment horizontal="right"/>
    </xf>
    <xf numFmtId="187" fontId="8" fillId="0" borderId="0" xfId="42" applyNumberFormat="1" applyFont="1" applyBorder="1" applyAlignment="1" quotePrefix="1">
      <alignment horizontal="right"/>
    </xf>
    <xf numFmtId="39" fontId="0" fillId="0" borderId="0" xfId="79" applyFont="1">
      <alignment/>
      <protection/>
    </xf>
    <xf numFmtId="187" fontId="10" fillId="0" borderId="10" xfId="42" applyNumberFormat="1" applyFont="1" applyBorder="1" applyAlignment="1" quotePrefix="1">
      <alignment horizontal="right"/>
    </xf>
    <xf numFmtId="37" fontId="10" fillId="0" borderId="0" xfId="78" applyNumberFormat="1" applyFont="1" applyAlignment="1">
      <alignment horizontal="centerContinuous"/>
      <protection/>
    </xf>
    <xf numFmtId="37" fontId="10" fillId="0" borderId="0" xfId="78" applyNumberFormat="1" applyFont="1">
      <alignment/>
      <protection/>
    </xf>
    <xf numFmtId="187" fontId="10" fillId="0" borderId="0" xfId="42" applyNumberFormat="1" applyFont="1" applyAlignment="1" quotePrefix="1">
      <alignment horizontal="right"/>
    </xf>
    <xf numFmtId="187" fontId="10" fillId="0" borderId="0" xfId="42" applyNumberFormat="1" applyFont="1" applyBorder="1" applyAlignment="1">
      <alignment/>
    </xf>
    <xf numFmtId="187" fontId="10" fillId="0" borderId="0" xfId="42" applyNumberFormat="1" applyFont="1" applyAlignment="1">
      <alignment/>
    </xf>
    <xf numFmtId="37" fontId="2" fillId="0" borderId="0" xfId="79" applyNumberFormat="1" applyFont="1">
      <alignment/>
      <protection/>
    </xf>
    <xf numFmtId="0" fontId="0" fillId="0" borderId="0" xfId="78" applyFont="1" applyFill="1">
      <alignment/>
      <protection/>
    </xf>
    <xf numFmtId="187" fontId="8" fillId="0" borderId="12" xfId="42" applyNumberFormat="1" applyFont="1" applyBorder="1" applyAlignment="1">
      <alignment/>
    </xf>
    <xf numFmtId="187" fontId="10" fillId="0" borderId="12" xfId="42" applyNumberFormat="1" applyFont="1" applyBorder="1" applyAlignment="1">
      <alignment/>
    </xf>
    <xf numFmtId="37" fontId="0" fillId="0" borderId="0" xfId="79" applyNumberFormat="1" applyFont="1">
      <alignment/>
      <protection/>
    </xf>
    <xf numFmtId="39" fontId="0" fillId="0" borderId="0" xfId="79" applyFont="1" applyFill="1">
      <alignment/>
      <protection/>
    </xf>
    <xf numFmtId="37" fontId="0" fillId="0" borderId="0" xfId="79" applyNumberFormat="1" applyFont="1" applyFill="1">
      <alignment/>
      <protection/>
    </xf>
    <xf numFmtId="9" fontId="0" fillId="0" borderId="0" xfId="82" applyFont="1" applyFill="1" applyAlignment="1">
      <alignment/>
    </xf>
    <xf numFmtId="37" fontId="0" fillId="0" borderId="0" xfId="79" applyNumberFormat="1" applyFont="1" applyFill="1">
      <alignment/>
      <protection/>
    </xf>
    <xf numFmtId="0" fontId="15" fillId="0" borderId="0" xfId="78" applyFont="1" applyAlignment="1">
      <alignment horizontal="left"/>
      <protection/>
    </xf>
    <xf numFmtId="0" fontId="15" fillId="0" borderId="0" xfId="78" applyFont="1" applyFill="1" applyAlignment="1">
      <alignment horizontal="left"/>
      <protection/>
    </xf>
    <xf numFmtId="0" fontId="16" fillId="0" borderId="0" xfId="78" applyFont="1" applyFill="1" applyAlignment="1">
      <alignment horizontal="left"/>
      <protection/>
    </xf>
    <xf numFmtId="0" fontId="15" fillId="0" borderId="11" xfId="78" applyFont="1" applyBorder="1" applyAlignment="1">
      <alignment horizontal="left"/>
      <protection/>
    </xf>
    <xf numFmtId="0" fontId="15" fillId="0" borderId="11" xfId="78" applyFont="1" applyFill="1" applyBorder="1" applyAlignment="1">
      <alignment horizontal="left"/>
      <protection/>
    </xf>
    <xf numFmtId="0" fontId="17" fillId="24" borderId="0" xfId="78" applyFont="1" applyFill="1" applyAlignment="1">
      <alignment horizontal="left"/>
      <protection/>
    </xf>
    <xf numFmtId="0" fontId="15" fillId="0" borderId="0" xfId="78" applyFont="1" applyAlignment="1" quotePrefix="1">
      <alignment horizontal="left"/>
      <protection/>
    </xf>
    <xf numFmtId="0" fontId="15" fillId="0" borderId="0" xfId="78" applyFont="1">
      <alignment/>
      <protection/>
    </xf>
    <xf numFmtId="0" fontId="16" fillId="0" borderId="0" xfId="78" applyFont="1">
      <alignment/>
      <protection/>
    </xf>
    <xf numFmtId="0" fontId="16" fillId="0" borderId="0" xfId="78" applyFont="1" applyFill="1" applyAlignment="1">
      <alignment/>
      <protection/>
    </xf>
    <xf numFmtId="0" fontId="16" fillId="0" borderId="0" xfId="0" applyFont="1" applyFill="1" applyAlignment="1">
      <alignment/>
    </xf>
    <xf numFmtId="0" fontId="16" fillId="0" borderId="0" xfId="0" applyFont="1" applyAlignment="1">
      <alignment horizontal="justify"/>
    </xf>
    <xf numFmtId="0" fontId="15" fillId="0" borderId="0" xfId="78" applyFont="1" quotePrefix="1">
      <alignment/>
      <protection/>
    </xf>
    <xf numFmtId="185" fontId="16" fillId="0" borderId="0" xfId="42" applyNumberFormat="1" applyFont="1" applyAlignment="1">
      <alignment/>
    </xf>
    <xf numFmtId="0" fontId="16" fillId="0" borderId="0" xfId="78" applyFont="1" applyAlignment="1">
      <alignment horizontal="center"/>
      <protection/>
    </xf>
    <xf numFmtId="0" fontId="16" fillId="0" borderId="0" xfId="78" applyFont="1" applyAlignment="1">
      <alignment horizontal="left"/>
      <protection/>
    </xf>
    <xf numFmtId="0" fontId="15" fillId="0" borderId="0" xfId="78" applyFont="1" applyBorder="1" applyAlignment="1">
      <alignment horizontal="center"/>
      <protection/>
    </xf>
    <xf numFmtId="0" fontId="16" fillId="0" borderId="0" xfId="78" applyFont="1" applyFill="1">
      <alignment/>
      <protection/>
    </xf>
    <xf numFmtId="0" fontId="15" fillId="0" borderId="0" xfId="78" applyFont="1" applyFill="1" applyAlignment="1">
      <alignment horizontal="right"/>
      <protection/>
    </xf>
    <xf numFmtId="187" fontId="16" fillId="0" borderId="0" xfId="42" applyNumberFormat="1" applyFont="1" applyFill="1" applyAlignment="1">
      <alignment horizontal="center"/>
    </xf>
    <xf numFmtId="187" fontId="16" fillId="0" borderId="10" xfId="42" applyNumberFormat="1" applyFont="1" applyFill="1" applyBorder="1" applyAlignment="1">
      <alignment horizontal="center"/>
    </xf>
    <xf numFmtId="187" fontId="16" fillId="0" borderId="0" xfId="42" applyNumberFormat="1" applyFont="1" applyFill="1" applyBorder="1" applyAlignment="1">
      <alignment horizontal="center"/>
    </xf>
    <xf numFmtId="187" fontId="16" fillId="0" borderId="13" xfId="42" applyNumberFormat="1" applyFont="1" applyFill="1" applyBorder="1" applyAlignment="1">
      <alignment horizontal="center"/>
    </xf>
    <xf numFmtId="0" fontId="16" fillId="0" borderId="0" xfId="78" applyFont="1" applyFill="1" applyAlignment="1">
      <alignment horizontal="center"/>
      <protection/>
    </xf>
    <xf numFmtId="0" fontId="15" fillId="0" borderId="0" xfId="78" applyFont="1" applyFill="1">
      <alignment/>
      <protection/>
    </xf>
    <xf numFmtId="0" fontId="19" fillId="0" borderId="0" xfId="78" applyFont="1" applyFill="1">
      <alignment/>
      <protection/>
    </xf>
    <xf numFmtId="0" fontId="18" fillId="0" borderId="0" xfId="78" applyFont="1" applyAlignment="1" quotePrefix="1">
      <alignment horizontal="left"/>
      <protection/>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5" fillId="20" borderId="17" xfId="0" applyFont="1" applyFill="1" applyBorder="1" applyAlignment="1">
      <alignment horizontal="right" vertical="center"/>
    </xf>
    <xf numFmtId="0" fontId="15" fillId="0" borderId="18" xfId="0" applyFont="1" applyBorder="1" applyAlignment="1">
      <alignment horizontal="left" indent="1"/>
    </xf>
    <xf numFmtId="0" fontId="15" fillId="0" borderId="0" xfId="0" applyFont="1" applyBorder="1" applyAlignment="1">
      <alignment horizontal="left" indent="1"/>
    </xf>
    <xf numFmtId="0" fontId="16" fillId="0" borderId="19" xfId="0" applyFont="1" applyBorder="1" applyAlignment="1">
      <alignment/>
    </xf>
    <xf numFmtId="0" fontId="15" fillId="0" borderId="20" xfId="0" applyFont="1" applyBorder="1" applyAlignment="1">
      <alignment horizontal="right"/>
    </xf>
    <xf numFmtId="0" fontId="15" fillId="0" borderId="0" xfId="0" applyFont="1" applyBorder="1" applyAlignment="1">
      <alignment horizontal="right"/>
    </xf>
    <xf numFmtId="0" fontId="16" fillId="0" borderId="0" xfId="0" applyFont="1" applyAlignment="1">
      <alignment/>
    </xf>
    <xf numFmtId="0" fontId="16" fillId="0" borderId="18" xfId="0" applyFont="1" applyBorder="1" applyAlignment="1">
      <alignment/>
    </xf>
    <xf numFmtId="0" fontId="16" fillId="0" borderId="0" xfId="0" applyFont="1" applyBorder="1" applyAlignment="1">
      <alignment/>
    </xf>
    <xf numFmtId="0" fontId="16" fillId="0" borderId="20" xfId="0" applyFont="1" applyFill="1" applyBorder="1" applyAlignment="1">
      <alignment horizontal="right"/>
    </xf>
    <xf numFmtId="0" fontId="16" fillId="0" borderId="0" xfId="0" applyFont="1" applyFill="1" applyBorder="1" applyAlignment="1">
      <alignment horizontal="right"/>
    </xf>
    <xf numFmtId="0" fontId="16" fillId="0" borderId="19" xfId="0" applyFont="1" applyFill="1" applyBorder="1" applyAlignment="1">
      <alignment/>
    </xf>
    <xf numFmtId="0" fontId="16" fillId="0" borderId="20" xfId="0" applyFont="1" applyFill="1" applyBorder="1" applyAlignment="1">
      <alignment/>
    </xf>
    <xf numFmtId="0" fontId="16" fillId="0" borderId="18" xfId="0" applyFont="1" applyBorder="1" applyAlignment="1">
      <alignment horizontal="left" indent="1"/>
    </xf>
    <xf numFmtId="187" fontId="16" fillId="0" borderId="20" xfId="42" applyNumberFormat="1" applyFont="1" applyFill="1" applyBorder="1" applyAlignment="1">
      <alignment/>
    </xf>
    <xf numFmtId="187" fontId="16" fillId="0" borderId="0" xfId="42" applyNumberFormat="1" applyFont="1" applyFill="1" applyBorder="1" applyAlignment="1">
      <alignment/>
    </xf>
    <xf numFmtId="187" fontId="16" fillId="0" borderId="19" xfId="42" applyNumberFormat="1" applyFont="1" applyFill="1" applyBorder="1" applyAlignment="1">
      <alignment/>
    </xf>
    <xf numFmtId="187" fontId="16" fillId="0" borderId="20" xfId="0" applyNumberFormat="1" applyFont="1" applyFill="1" applyBorder="1" applyAlignment="1">
      <alignment/>
    </xf>
    <xf numFmtId="9" fontId="16" fillId="0" borderId="20" xfId="82" applyFont="1" applyFill="1" applyBorder="1" applyAlignment="1">
      <alignment/>
    </xf>
    <xf numFmtId="0" fontId="16" fillId="0" borderId="0" xfId="0" applyFont="1" applyFill="1" applyBorder="1" applyAlignment="1">
      <alignment/>
    </xf>
    <xf numFmtId="0" fontId="15" fillId="0" borderId="21" xfId="78" applyFont="1" applyBorder="1">
      <alignment/>
      <protection/>
    </xf>
    <xf numFmtId="0" fontId="16" fillId="0" borderId="10" xfId="78" applyFont="1" applyBorder="1">
      <alignment/>
      <protection/>
    </xf>
    <xf numFmtId="0" fontId="16" fillId="0" borderId="22" xfId="78" applyFont="1" applyBorder="1">
      <alignment/>
      <protection/>
    </xf>
    <xf numFmtId="187" fontId="16" fillId="0" borderId="23" xfId="42" applyNumberFormat="1" applyFont="1" applyBorder="1" applyAlignment="1">
      <alignment/>
    </xf>
    <xf numFmtId="187" fontId="16" fillId="0" borderId="10" xfId="42" applyNumberFormat="1" applyFont="1" applyFill="1" applyBorder="1" applyAlignment="1">
      <alignment/>
    </xf>
    <xf numFmtId="187" fontId="16" fillId="0" borderId="22" xfId="42" applyNumberFormat="1" applyFont="1" applyFill="1" applyBorder="1" applyAlignment="1">
      <alignment/>
    </xf>
    <xf numFmtId="187" fontId="16" fillId="0" borderId="23" xfId="42" applyNumberFormat="1" applyFont="1" applyFill="1" applyBorder="1" applyAlignment="1">
      <alignment/>
    </xf>
    <xf numFmtId="0" fontId="16" fillId="0" borderId="23" xfId="78" applyFont="1" applyFill="1" applyBorder="1">
      <alignment/>
      <protection/>
    </xf>
    <xf numFmtId="0" fontId="16" fillId="0" borderId="0" xfId="78" applyFont="1" applyBorder="1" applyAlignment="1">
      <alignment horizontal="center"/>
      <protection/>
    </xf>
    <xf numFmtId="0" fontId="15" fillId="0" borderId="0" xfId="78" applyFont="1" applyAlignment="1">
      <alignment horizontal="right"/>
      <protection/>
    </xf>
    <xf numFmtId="0" fontId="16" fillId="0" borderId="0" xfId="78" applyFont="1" applyAlignment="1">
      <alignment horizontal="right"/>
      <protection/>
    </xf>
    <xf numFmtId="0" fontId="16" fillId="0" borderId="0" xfId="78" applyFont="1" applyBorder="1" applyAlignment="1">
      <alignment horizontal="right"/>
      <protection/>
    </xf>
    <xf numFmtId="0" fontId="20" fillId="0" borderId="0" xfId="78" applyFont="1" applyAlignment="1">
      <alignment horizontal="right"/>
      <protection/>
    </xf>
    <xf numFmtId="187" fontId="16" fillId="0" borderId="10" xfId="50" applyNumberFormat="1" applyFont="1" applyFill="1" applyBorder="1" applyAlignment="1">
      <alignment/>
    </xf>
    <xf numFmtId="187" fontId="16" fillId="0" borderId="0" xfId="50" applyNumberFormat="1" applyFont="1" applyFill="1" applyBorder="1" applyAlignment="1">
      <alignment/>
    </xf>
    <xf numFmtId="187" fontId="16" fillId="0" borderId="11" xfId="50" applyNumberFormat="1" applyFont="1" applyBorder="1" applyAlignment="1">
      <alignment/>
    </xf>
    <xf numFmtId="187" fontId="16" fillId="0" borderId="0" xfId="50" applyNumberFormat="1" applyFont="1" applyBorder="1" applyAlignment="1">
      <alignment/>
    </xf>
    <xf numFmtId="0" fontId="16" fillId="0" borderId="0" xfId="78" applyFont="1" applyBorder="1">
      <alignment/>
      <protection/>
    </xf>
    <xf numFmtId="0" fontId="16" fillId="0" borderId="0" xfId="78" applyFont="1" applyAlignment="1" quotePrefix="1">
      <alignment horizontal="right"/>
      <protection/>
    </xf>
    <xf numFmtId="0" fontId="16" fillId="0" borderId="0" xfId="78" applyFont="1" applyAlignment="1" quotePrefix="1">
      <alignment horizontal="left"/>
      <protection/>
    </xf>
    <xf numFmtId="0" fontId="21" fillId="0" borderId="0" xfId="78" applyFont="1">
      <alignment/>
      <protection/>
    </xf>
    <xf numFmtId="187" fontId="16" fillId="0" borderId="0" xfId="42" applyNumberFormat="1" applyFont="1" applyFill="1" applyAlignment="1">
      <alignment/>
    </xf>
    <xf numFmtId="187" fontId="15" fillId="0" borderId="0" xfId="42" applyNumberFormat="1" applyFont="1" applyBorder="1" applyAlignment="1">
      <alignment/>
    </xf>
    <xf numFmtId="0" fontId="16" fillId="0" borderId="0" xfId="78" applyFont="1" applyFill="1" applyAlignment="1" quotePrefix="1">
      <alignment horizontal="left"/>
      <protection/>
    </xf>
    <xf numFmtId="0" fontId="16" fillId="0" borderId="0" xfId="78" applyFont="1" applyBorder="1" quotePrefix="1">
      <alignment/>
      <protection/>
    </xf>
    <xf numFmtId="0" fontId="15" fillId="0" borderId="0" xfId="78" applyFont="1" applyBorder="1" applyAlignment="1">
      <alignment horizontal="right"/>
      <protection/>
    </xf>
    <xf numFmtId="0" fontId="22" fillId="0" borderId="0" xfId="78" applyFont="1" applyBorder="1">
      <alignment/>
      <protection/>
    </xf>
    <xf numFmtId="0" fontId="22" fillId="0" borderId="0" xfId="78" applyFont="1" applyBorder="1" quotePrefix="1">
      <alignment/>
      <protection/>
    </xf>
    <xf numFmtId="0" fontId="16" fillId="0" borderId="0" xfId="78" applyFont="1" applyFill="1" applyBorder="1">
      <alignment/>
      <protection/>
    </xf>
    <xf numFmtId="0" fontId="22" fillId="0" borderId="0" xfId="78" applyFont="1" applyFill="1" applyBorder="1" quotePrefix="1">
      <alignment/>
      <protection/>
    </xf>
    <xf numFmtId="0" fontId="22" fillId="0" borderId="0" xfId="78" applyFont="1" applyFill="1" applyBorder="1">
      <alignment/>
      <protection/>
    </xf>
    <xf numFmtId="0" fontId="16" fillId="0" borderId="0" xfId="78" applyFont="1" applyFill="1" applyBorder="1" applyAlignment="1">
      <alignment horizontal="center"/>
      <protection/>
    </xf>
    <xf numFmtId="187" fontId="16" fillId="0" borderId="11" xfId="78" applyNumberFormat="1" applyFont="1" applyFill="1" applyBorder="1">
      <alignment/>
      <protection/>
    </xf>
    <xf numFmtId="187" fontId="16" fillId="0" borderId="0" xfId="78" applyNumberFormat="1" applyFont="1" applyBorder="1">
      <alignment/>
      <protection/>
    </xf>
    <xf numFmtId="0" fontId="16" fillId="0" borderId="0" xfId="0" applyFont="1" applyFill="1" applyAlignment="1">
      <alignment wrapText="1"/>
    </xf>
    <xf numFmtId="187" fontId="16" fillId="0" borderId="0" xfId="42" applyNumberFormat="1" applyFont="1" applyBorder="1" applyAlignment="1">
      <alignment horizontal="center"/>
    </xf>
    <xf numFmtId="187" fontId="16" fillId="0" borderId="0" xfId="42" applyNumberFormat="1" applyFont="1" applyFill="1" applyBorder="1" applyAlignment="1">
      <alignment/>
    </xf>
    <xf numFmtId="187" fontId="16" fillId="0" borderId="0" xfId="42" applyNumberFormat="1" applyFont="1" applyBorder="1" applyAlignment="1">
      <alignment/>
    </xf>
    <xf numFmtId="171" fontId="16" fillId="0" borderId="24" xfId="42" applyNumberFormat="1" applyFont="1" applyFill="1" applyBorder="1" applyAlignment="1">
      <alignment/>
    </xf>
    <xf numFmtId="171" fontId="16" fillId="0" borderId="0" xfId="42" applyNumberFormat="1" applyFont="1" applyFill="1" applyBorder="1" applyAlignment="1">
      <alignment/>
    </xf>
    <xf numFmtId="2" fontId="16" fillId="0" borderId="0" xfId="78" applyNumberFormat="1" applyFont="1" applyFill="1" applyBorder="1">
      <alignment/>
      <protection/>
    </xf>
    <xf numFmtId="2" fontId="16" fillId="0" borderId="0" xfId="78" applyNumberFormat="1" applyFont="1" applyBorder="1">
      <alignment/>
      <protection/>
    </xf>
    <xf numFmtId="2" fontId="16" fillId="0" borderId="0" xfId="78" applyNumberFormat="1" applyFont="1">
      <alignment/>
      <protection/>
    </xf>
    <xf numFmtId="0" fontId="16" fillId="0" borderId="0" xfId="78" applyFont="1" applyFill="1" applyAlignment="1">
      <alignment horizontal="centerContinuous"/>
      <protection/>
    </xf>
    <xf numFmtId="0" fontId="15" fillId="0" borderId="0" xfId="78" applyFont="1" applyFill="1" applyBorder="1" applyAlignment="1">
      <alignment horizontal="left"/>
      <protection/>
    </xf>
    <xf numFmtId="0" fontId="15" fillId="0" borderId="0" xfId="78" applyFont="1" applyFill="1" applyBorder="1" applyAlignment="1">
      <alignment horizontal="center"/>
      <protection/>
    </xf>
    <xf numFmtId="0" fontId="15" fillId="0" borderId="0" xfId="78" applyFont="1" applyFill="1" applyBorder="1" applyAlignment="1">
      <alignment horizontal="right"/>
      <protection/>
    </xf>
    <xf numFmtId="0" fontId="16" fillId="0" borderId="0" xfId="78" applyFont="1" applyFill="1" applyBorder="1" applyAlignment="1">
      <alignment horizontal="right"/>
      <protection/>
    </xf>
    <xf numFmtId="187" fontId="15" fillId="0" borderId="0" xfId="50" applyNumberFormat="1" applyFont="1" applyFill="1" applyBorder="1" applyAlignment="1">
      <alignment horizontal="right"/>
    </xf>
    <xf numFmtId="187" fontId="16" fillId="0" borderId="0" xfId="50" applyNumberFormat="1" applyFont="1" applyFill="1" applyBorder="1" applyAlignment="1" quotePrefix="1">
      <alignment horizontal="right"/>
    </xf>
    <xf numFmtId="187" fontId="16" fillId="0" borderId="0" xfId="50" applyNumberFormat="1" applyFont="1" applyFill="1" applyBorder="1" applyAlignment="1">
      <alignment horizontal="right"/>
    </xf>
    <xf numFmtId="171" fontId="16" fillId="0" borderId="0" xfId="50" applyFont="1" applyFill="1" applyBorder="1" applyAlignment="1">
      <alignment/>
    </xf>
    <xf numFmtId="187" fontId="16" fillId="0" borderId="0" xfId="50" applyNumberFormat="1" applyFont="1" applyFill="1" applyBorder="1" applyAlignment="1">
      <alignment horizontal="center"/>
    </xf>
    <xf numFmtId="187" fontId="16" fillId="0" borderId="10" xfId="50" applyNumberFormat="1" applyFont="1" applyFill="1" applyBorder="1" applyAlignment="1">
      <alignment horizontal="center"/>
    </xf>
    <xf numFmtId="0" fontId="16" fillId="0" borderId="0" xfId="78" applyFont="1" applyFill="1" applyBorder="1" applyAlignment="1">
      <alignment horizontal="left"/>
      <protection/>
    </xf>
    <xf numFmtId="187" fontId="16" fillId="0" borderId="11" xfId="50" applyNumberFormat="1" applyFont="1" applyFill="1" applyBorder="1" applyAlignment="1">
      <alignment horizontal="center"/>
    </xf>
    <xf numFmtId="187" fontId="16" fillId="0" borderId="12" xfId="42" applyNumberFormat="1" applyFont="1" applyFill="1" applyBorder="1" applyAlignment="1">
      <alignment/>
    </xf>
    <xf numFmtId="171" fontId="16" fillId="0" borderId="0" xfId="78" applyNumberFormat="1" applyFont="1" applyFill="1">
      <alignment/>
      <protection/>
    </xf>
    <xf numFmtId="171" fontId="16" fillId="0" borderId="11" xfId="42" applyNumberFormat="1" applyFont="1" applyFill="1" applyBorder="1" applyAlignment="1">
      <alignment horizontal="center"/>
    </xf>
    <xf numFmtId="171" fontId="16" fillId="0" borderId="11" xfId="42" applyFont="1" applyFill="1" applyBorder="1" applyAlignment="1">
      <alignment/>
    </xf>
    <xf numFmtId="171" fontId="16" fillId="0" borderId="0" xfId="42" applyNumberFormat="1" applyFont="1" applyFill="1" applyBorder="1" applyAlignment="1">
      <alignment horizontal="center"/>
    </xf>
    <xf numFmtId="171" fontId="16" fillId="0" borderId="0" xfId="42" applyFont="1" applyFill="1" applyBorder="1" applyAlignment="1">
      <alignment/>
    </xf>
    <xf numFmtId="0" fontId="15" fillId="0" borderId="0" xfId="78" applyFont="1" applyFill="1" applyAlignment="1">
      <alignment horizontal="centerContinuous"/>
      <protection/>
    </xf>
    <xf numFmtId="0" fontId="15" fillId="0" borderId="0" xfId="78" applyFont="1" applyBorder="1" applyAlignment="1">
      <alignment horizontal="centerContinuous"/>
      <protection/>
    </xf>
    <xf numFmtId="0" fontId="16" fillId="0" borderId="0" xfId="78" applyFont="1" applyBorder="1" applyAlignment="1">
      <alignment horizontal="centerContinuous"/>
      <protection/>
    </xf>
    <xf numFmtId="0" fontId="20" fillId="0" borderId="0" xfId="78" applyFont="1" applyAlignment="1">
      <alignment horizontal="left"/>
      <protection/>
    </xf>
    <xf numFmtId="0" fontId="15" fillId="0" borderId="0" xfId="78" applyFont="1" applyAlignment="1">
      <alignment horizontal="centerContinuous"/>
      <protection/>
    </xf>
    <xf numFmtId="0" fontId="16" fillId="0" borderId="0" xfId="78" applyFont="1" applyFill="1" applyAlignment="1">
      <alignment horizontal="right"/>
      <protection/>
    </xf>
    <xf numFmtId="0" fontId="15" fillId="0" borderId="0" xfId="78" applyFont="1" applyAlignment="1">
      <alignment horizontal="center"/>
      <protection/>
    </xf>
    <xf numFmtId="0" fontId="16" fillId="0" borderId="0" xfId="78" applyFont="1" applyBorder="1" applyAlignment="1" quotePrefix="1">
      <alignment horizontal="center"/>
      <protection/>
    </xf>
    <xf numFmtId="0" fontId="22" fillId="0" borderId="0" xfId="78" applyFont="1" applyFill="1" applyAlignment="1">
      <alignment horizontal="right"/>
      <protection/>
    </xf>
    <xf numFmtId="0" fontId="20" fillId="0" borderId="0" xfId="78" applyFont="1" applyFill="1" applyAlignment="1">
      <alignment horizontal="right"/>
      <protection/>
    </xf>
    <xf numFmtId="0" fontId="15" fillId="0" borderId="0" xfId="78" applyFont="1" applyFill="1" applyAlignment="1" quotePrefix="1">
      <alignment horizontal="center"/>
      <protection/>
    </xf>
    <xf numFmtId="187" fontId="16" fillId="0" borderId="0" xfId="50" applyNumberFormat="1" applyFont="1" applyBorder="1" applyAlignment="1">
      <alignment/>
    </xf>
    <xf numFmtId="187" fontId="16" fillId="0" borderId="0" xfId="50" applyNumberFormat="1" applyFont="1" applyFill="1" applyAlignment="1">
      <alignment/>
    </xf>
    <xf numFmtId="185" fontId="16" fillId="0" borderId="25" xfId="42" applyNumberFormat="1" applyFont="1" applyFill="1" applyBorder="1" applyAlignment="1">
      <alignment/>
    </xf>
    <xf numFmtId="187" fontId="16" fillId="0" borderId="0" xfId="50" applyNumberFormat="1" applyFont="1" applyFill="1" applyBorder="1" applyAlignment="1">
      <alignment/>
    </xf>
    <xf numFmtId="185" fontId="16" fillId="0" borderId="20" xfId="42" applyNumberFormat="1" applyFont="1" applyFill="1" applyBorder="1" applyAlignment="1">
      <alignment/>
    </xf>
    <xf numFmtId="185" fontId="16" fillId="0" borderId="23" xfId="42" applyNumberFormat="1" applyFont="1" applyFill="1" applyBorder="1" applyAlignment="1">
      <alignment/>
    </xf>
    <xf numFmtId="187" fontId="16" fillId="0" borderId="23" xfId="50" applyNumberFormat="1" applyFont="1" applyFill="1" applyBorder="1" applyAlignment="1">
      <alignment/>
    </xf>
    <xf numFmtId="187" fontId="23" fillId="0" borderId="0" xfId="50" applyNumberFormat="1" applyFont="1" applyBorder="1" applyAlignment="1">
      <alignment/>
    </xf>
    <xf numFmtId="187" fontId="16" fillId="0" borderId="20" xfId="50" applyNumberFormat="1" applyFont="1" applyFill="1" applyBorder="1" applyAlignment="1">
      <alignment/>
    </xf>
    <xf numFmtId="187" fontId="16" fillId="0" borderId="23" xfId="50" applyNumberFormat="1" applyFont="1" applyFill="1" applyBorder="1" applyAlignment="1">
      <alignment/>
    </xf>
    <xf numFmtId="0" fontId="16" fillId="0" borderId="0" xfId="78" applyFont="1" quotePrefix="1">
      <alignment/>
      <protection/>
    </xf>
    <xf numFmtId="171" fontId="16" fillId="0" borderId="0" xfId="50" applyNumberFormat="1" applyFont="1" applyFill="1" applyAlignment="1">
      <alignment/>
    </xf>
    <xf numFmtId="171" fontId="16" fillId="0" borderId="0" xfId="50" applyNumberFormat="1" applyFont="1" applyBorder="1" applyAlignment="1">
      <alignment/>
    </xf>
    <xf numFmtId="171" fontId="16" fillId="0" borderId="0" xfId="50" applyNumberFormat="1" applyFont="1" applyFill="1" applyAlignment="1">
      <alignment horizontal="right"/>
    </xf>
    <xf numFmtId="171" fontId="15" fillId="0" borderId="0" xfId="50" applyNumberFormat="1" applyFont="1" applyBorder="1" applyAlignment="1">
      <alignment horizontal="left"/>
    </xf>
    <xf numFmtId="0" fontId="22" fillId="0" borderId="0" xfId="78" applyFont="1" applyFill="1" applyAlignment="1">
      <alignment horizontal="left" wrapText="1"/>
      <protection/>
    </xf>
    <xf numFmtId="0" fontId="15" fillId="0" borderId="0" xfId="78" applyFont="1" applyBorder="1">
      <alignment/>
      <protection/>
    </xf>
    <xf numFmtId="0" fontId="16" fillId="0" borderId="0" xfId="0" applyFont="1" applyAlignment="1">
      <alignment/>
    </xf>
    <xf numFmtId="0" fontId="15" fillId="0" borderId="0" xfId="0" applyFont="1" applyAlignment="1">
      <alignment/>
    </xf>
    <xf numFmtId="38" fontId="16" fillId="0" borderId="0" xfId="0" applyNumberFormat="1" applyFont="1" applyFill="1" applyAlignment="1">
      <alignment/>
    </xf>
    <xf numFmtId="0" fontId="16" fillId="0" borderId="0" xfId="0" applyFont="1" applyBorder="1" applyAlignment="1">
      <alignment/>
    </xf>
    <xf numFmtId="0" fontId="16" fillId="0" borderId="0" xfId="0" applyFont="1" applyFill="1" applyAlignment="1">
      <alignment/>
    </xf>
    <xf numFmtId="0" fontId="15" fillId="0" borderId="0" xfId="50" applyNumberFormat="1" applyFont="1" applyFill="1" applyBorder="1" applyAlignment="1">
      <alignment horizontal="right"/>
    </xf>
    <xf numFmtId="0" fontId="16" fillId="0" borderId="0" xfId="50" applyNumberFormat="1" applyFont="1" applyFill="1" applyBorder="1" applyAlignment="1">
      <alignment horizontal="right"/>
    </xf>
    <xf numFmtId="0" fontId="15" fillId="0" borderId="0" xfId="0" applyFont="1" applyFill="1" applyAlignment="1">
      <alignment/>
    </xf>
    <xf numFmtId="0" fontId="18" fillId="0" borderId="0" xfId="0" applyNumberFormat="1" applyFont="1" applyFill="1" applyAlignment="1">
      <alignment horizontal="right"/>
    </xf>
    <xf numFmtId="38" fontId="18" fillId="0" borderId="0" xfId="42" applyNumberFormat="1" applyFont="1" applyFill="1" applyAlignment="1">
      <alignment horizontal="right"/>
    </xf>
    <xf numFmtId="38" fontId="18" fillId="0" borderId="0" xfId="0" applyNumberFormat="1" applyFont="1" applyFill="1" applyAlignment="1">
      <alignment horizontal="right"/>
    </xf>
    <xf numFmtId="0" fontId="18" fillId="0" borderId="0" xfId="0" applyFont="1" applyFill="1" applyBorder="1" applyAlignment="1">
      <alignment horizontal="right"/>
    </xf>
    <xf numFmtId="0" fontId="21" fillId="0" borderId="0" xfId="0" applyNumberFormat="1" applyFont="1" applyFill="1" applyAlignment="1">
      <alignment horizontal="right"/>
    </xf>
    <xf numFmtId="38" fontId="18" fillId="0" borderId="0" xfId="0" applyNumberFormat="1" applyFont="1" applyFill="1" applyAlignment="1">
      <alignment horizontal="center"/>
    </xf>
    <xf numFmtId="0" fontId="18" fillId="0" borderId="0" xfId="0" applyFont="1" applyFill="1" applyBorder="1" applyAlignment="1">
      <alignment/>
    </xf>
    <xf numFmtId="39" fontId="16" fillId="0" borderId="0" xfId="79" applyFont="1">
      <alignment/>
      <protection/>
    </xf>
    <xf numFmtId="38" fontId="16" fillId="0" borderId="0" xfId="79" applyNumberFormat="1" applyFont="1" applyFill="1">
      <alignment/>
      <protection/>
    </xf>
    <xf numFmtId="39" fontId="16" fillId="0" borderId="0" xfId="79" applyFont="1" applyBorder="1">
      <alignment/>
      <protection/>
    </xf>
    <xf numFmtId="39" fontId="16" fillId="0" borderId="0" xfId="79" applyFont="1" applyFill="1">
      <alignment/>
      <protection/>
    </xf>
    <xf numFmtId="38" fontId="16" fillId="0" borderId="0" xfId="42" applyNumberFormat="1" applyFont="1" applyFill="1" applyAlignment="1">
      <alignment/>
    </xf>
    <xf numFmtId="39" fontId="16" fillId="0" borderId="0" xfId="79" applyFont="1" applyFill="1" applyBorder="1">
      <alignment/>
      <protection/>
    </xf>
    <xf numFmtId="171" fontId="16" fillId="0" borderId="0" xfId="42" applyFont="1" applyAlignment="1">
      <alignment/>
    </xf>
    <xf numFmtId="38" fontId="16" fillId="0" borderId="25" xfId="42" applyNumberFormat="1" applyFont="1" applyFill="1" applyBorder="1" applyAlignment="1">
      <alignment/>
    </xf>
    <xf numFmtId="187" fontId="16" fillId="0" borderId="25" xfId="42" applyNumberFormat="1" applyFont="1" applyBorder="1" applyAlignment="1">
      <alignment/>
    </xf>
    <xf numFmtId="37" fontId="16" fillId="0" borderId="0" xfId="77" applyFont="1" applyAlignment="1" applyProtection="1">
      <alignment horizontal="left"/>
      <protection/>
    </xf>
    <xf numFmtId="187" fontId="16" fillId="0" borderId="20" xfId="42" applyNumberFormat="1" applyFont="1" applyFill="1" applyBorder="1" applyAlignment="1">
      <alignment/>
    </xf>
    <xf numFmtId="187" fontId="16" fillId="0" borderId="20" xfId="42" applyNumberFormat="1" applyFont="1" applyBorder="1" applyAlignment="1">
      <alignment/>
    </xf>
    <xf numFmtId="38" fontId="16" fillId="0" borderId="0" xfId="42" applyNumberFormat="1" applyFont="1" applyAlignment="1">
      <alignment/>
    </xf>
    <xf numFmtId="38" fontId="16" fillId="0" borderId="0" xfId="42" applyNumberFormat="1" applyFont="1" applyBorder="1" applyAlignment="1">
      <alignment/>
    </xf>
    <xf numFmtId="187" fontId="16" fillId="0" borderId="0" xfId="42" applyNumberFormat="1" applyFont="1" applyAlignment="1">
      <alignment/>
    </xf>
    <xf numFmtId="187" fontId="16" fillId="0" borderId="25" xfId="42" applyNumberFormat="1" applyFont="1" applyFill="1" applyBorder="1" applyAlignment="1">
      <alignment/>
    </xf>
    <xf numFmtId="187" fontId="16" fillId="0" borderId="10" xfId="42" applyNumberFormat="1" applyFont="1" applyBorder="1" applyAlignment="1">
      <alignment/>
    </xf>
    <xf numFmtId="39" fontId="15" fillId="0" borderId="0" xfId="79" applyFont="1">
      <alignment/>
      <protection/>
    </xf>
    <xf numFmtId="37" fontId="16" fillId="0" borderId="0" xfId="77" applyFont="1">
      <alignment/>
      <protection/>
    </xf>
    <xf numFmtId="38" fontId="16" fillId="0" borderId="0" xfId="42" applyNumberFormat="1" applyFont="1" applyFill="1" applyBorder="1" applyAlignment="1">
      <alignment/>
    </xf>
    <xf numFmtId="171" fontId="16" fillId="0" borderId="0" xfId="42" applyFont="1" applyBorder="1" applyAlignment="1">
      <alignment/>
    </xf>
    <xf numFmtId="38" fontId="16" fillId="0" borderId="13" xfId="42" applyNumberFormat="1" applyFont="1" applyBorder="1" applyAlignment="1">
      <alignment/>
    </xf>
    <xf numFmtId="187" fontId="16" fillId="0" borderId="10" xfId="42" applyNumberFormat="1" applyFont="1" applyFill="1" applyBorder="1" applyAlignment="1">
      <alignment horizontal="right"/>
    </xf>
    <xf numFmtId="187" fontId="16" fillId="0" borderId="10" xfId="42" applyNumberFormat="1" applyFont="1" applyBorder="1" applyAlignment="1">
      <alignment horizontal="right"/>
    </xf>
    <xf numFmtId="187" fontId="16" fillId="0" borderId="11" xfId="42" applyNumberFormat="1" applyFont="1" applyFill="1" applyBorder="1" applyAlignment="1">
      <alignment/>
    </xf>
    <xf numFmtId="38" fontId="15" fillId="0" borderId="26" xfId="42" applyNumberFormat="1" applyFont="1" applyBorder="1" applyAlignment="1">
      <alignment/>
    </xf>
    <xf numFmtId="38" fontId="15" fillId="0" borderId="0" xfId="42" applyNumberFormat="1" applyFont="1" applyBorder="1" applyAlignment="1">
      <alignment/>
    </xf>
    <xf numFmtId="187" fontId="16" fillId="0" borderId="11" xfId="42" applyNumberFormat="1" applyFont="1" applyBorder="1" applyAlignment="1">
      <alignment/>
    </xf>
    <xf numFmtId="171" fontId="16" fillId="0" borderId="0" xfId="42" applyFont="1" applyFill="1" applyAlignment="1">
      <alignment/>
    </xf>
    <xf numFmtId="38" fontId="15" fillId="0" borderId="0" xfId="42" applyNumberFormat="1" applyFont="1" applyFill="1" applyBorder="1" applyAlignment="1">
      <alignment/>
    </xf>
    <xf numFmtId="37" fontId="16" fillId="0" borderId="0" xfId="79" applyNumberFormat="1" applyFont="1" applyFill="1">
      <alignment/>
      <protection/>
    </xf>
    <xf numFmtId="39" fontId="16" fillId="0" borderId="0" xfId="79" applyFont="1" quotePrefix="1">
      <alignment/>
      <protection/>
    </xf>
    <xf numFmtId="0" fontId="16" fillId="0" borderId="0" xfId="0" applyFont="1" applyFill="1" applyAlignment="1">
      <alignment horizontal="justify"/>
    </xf>
    <xf numFmtId="187" fontId="16" fillId="0" borderId="17" xfId="50" applyNumberFormat="1" applyFont="1" applyFill="1" applyBorder="1" applyAlignment="1">
      <alignment/>
    </xf>
    <xf numFmtId="187" fontId="16" fillId="0" borderId="25" xfId="50" applyNumberFormat="1" applyFont="1" applyFill="1" applyBorder="1" applyAlignment="1">
      <alignment/>
    </xf>
    <xf numFmtId="187" fontId="16" fillId="0" borderId="25" xfId="50" applyNumberFormat="1" applyFont="1" applyFill="1" applyBorder="1" applyAlignment="1">
      <alignment/>
    </xf>
    <xf numFmtId="187" fontId="15" fillId="0" borderId="12" xfId="50" applyNumberFormat="1" applyFont="1" applyFill="1" applyBorder="1" applyAlignment="1">
      <alignment/>
    </xf>
    <xf numFmtId="187" fontId="24" fillId="0" borderId="0" xfId="50" applyNumberFormat="1" applyFont="1" applyBorder="1" applyAlignment="1">
      <alignment/>
    </xf>
    <xf numFmtId="187" fontId="15" fillId="0" borderId="11" xfId="50" applyNumberFormat="1" applyFont="1" applyFill="1" applyBorder="1" applyAlignment="1">
      <alignment/>
    </xf>
    <xf numFmtId="9" fontId="16" fillId="0" borderId="0" xfId="82" applyFont="1" applyFill="1" applyBorder="1" applyAlignment="1">
      <alignment horizontal="center"/>
    </xf>
    <xf numFmtId="0" fontId="16" fillId="0" borderId="0" xfId="0" applyFont="1" applyFill="1" applyBorder="1" applyAlignment="1">
      <alignment horizontal="justify"/>
    </xf>
    <xf numFmtId="187" fontId="8" fillId="0" borderId="0" xfId="42" applyNumberFormat="1" applyFont="1" applyAlignment="1">
      <alignment horizontal="center"/>
    </xf>
    <xf numFmtId="10" fontId="16" fillId="0" borderId="0" xfId="82" applyNumberFormat="1" applyFont="1" applyFill="1" applyBorder="1" applyAlignment="1">
      <alignment/>
    </xf>
    <xf numFmtId="0" fontId="15" fillId="0" borderId="0" xfId="78" applyFont="1" applyFill="1" applyAlignment="1" quotePrefix="1">
      <alignment horizontal="left"/>
      <protection/>
    </xf>
    <xf numFmtId="0" fontId="2" fillId="0" borderId="0" xfId="78" applyFont="1" applyFill="1">
      <alignment/>
      <protection/>
    </xf>
    <xf numFmtId="187" fontId="16" fillId="0" borderId="12" xfId="50" applyNumberFormat="1" applyFont="1" applyFill="1" applyBorder="1" applyAlignment="1">
      <alignment horizontal="center"/>
    </xf>
    <xf numFmtId="0" fontId="8" fillId="0" borderId="0" xfId="0" applyFont="1" applyAlignment="1">
      <alignment/>
    </xf>
    <xf numFmtId="0" fontId="16" fillId="0" borderId="0" xfId="0" applyFont="1" applyAlignment="1">
      <alignment vertical="top"/>
    </xf>
    <xf numFmtId="187" fontId="16" fillId="0" borderId="0" xfId="42" applyNumberFormat="1" applyFont="1" applyAlignment="1">
      <alignment horizontal="right"/>
    </xf>
    <xf numFmtId="187" fontId="16" fillId="0" borderId="26" xfId="42" applyNumberFormat="1" applyFont="1" applyBorder="1" applyAlignment="1">
      <alignment/>
    </xf>
    <xf numFmtId="0" fontId="20" fillId="0" borderId="0" xfId="0" applyFont="1" applyFill="1" applyAlignment="1">
      <alignment horizontal="right"/>
    </xf>
    <xf numFmtId="0" fontId="16" fillId="0" borderId="0" xfId="78" applyFont="1" applyFill="1" applyAlignment="1">
      <alignment horizontal="justify" wrapText="1"/>
      <protection/>
    </xf>
    <xf numFmtId="0" fontId="16" fillId="0" borderId="0" xfId="0" applyFont="1" applyFill="1" applyAlignment="1">
      <alignment horizontal="justify" wrapText="1"/>
    </xf>
    <xf numFmtId="37" fontId="25" fillId="0" borderId="0" xfId="78" applyNumberFormat="1" applyFont="1" applyBorder="1" applyAlignment="1">
      <alignment horizontal="right"/>
      <protection/>
    </xf>
    <xf numFmtId="37" fontId="10" fillId="0" borderId="0" xfId="78" applyNumberFormat="1" applyFont="1" applyBorder="1" applyAlignment="1">
      <alignment horizontal="center"/>
      <protection/>
    </xf>
    <xf numFmtId="0" fontId="16" fillId="0" borderId="0" xfId="47" applyNumberFormat="1" applyFont="1" applyAlignment="1" applyProtection="1">
      <alignment/>
      <protection/>
    </xf>
    <xf numFmtId="187" fontId="10" fillId="0" borderId="0" xfId="42" applyNumberFormat="1" applyFont="1" applyBorder="1" applyAlignment="1" quotePrefix="1">
      <alignment horizontal="right"/>
    </xf>
    <xf numFmtId="187" fontId="10" fillId="0" borderId="11" xfId="42" applyNumberFormat="1" applyFont="1" applyBorder="1" applyAlignment="1">
      <alignment/>
    </xf>
    <xf numFmtId="169" fontId="16" fillId="0" borderId="0" xfId="43" applyFont="1" applyAlignment="1">
      <alignment horizontal="right"/>
    </xf>
    <xf numFmtId="169" fontId="16" fillId="0" borderId="0" xfId="43" applyFont="1" applyBorder="1" applyAlignment="1">
      <alignment horizontal="right"/>
    </xf>
    <xf numFmtId="169" fontId="16" fillId="0" borderId="0" xfId="43" applyFont="1" applyAlignment="1">
      <alignment/>
    </xf>
    <xf numFmtId="0" fontId="16" fillId="0" borderId="0" xfId="78" applyFont="1" applyAlignment="1">
      <alignment horizontal="justify"/>
      <protection/>
    </xf>
    <xf numFmtId="0" fontId="16" fillId="0" borderId="0" xfId="78" applyFont="1" applyFill="1" applyAlignment="1">
      <alignment horizontal="justify"/>
      <protection/>
    </xf>
    <xf numFmtId="169" fontId="2" fillId="0" borderId="0" xfId="43" applyFont="1" applyAlignment="1">
      <alignment/>
    </xf>
    <xf numFmtId="0" fontId="26" fillId="0" borderId="0" xfId="78" applyFont="1" quotePrefix="1">
      <alignment/>
      <protection/>
    </xf>
    <xf numFmtId="0" fontId="27" fillId="0" borderId="0" xfId="72" applyNumberFormat="1" applyFont="1" applyAlignment="1" applyProtection="1">
      <alignment/>
      <protection/>
    </xf>
    <xf numFmtId="37" fontId="16" fillId="0" borderId="0" xfId="72" applyFont="1">
      <alignment/>
      <protection/>
    </xf>
    <xf numFmtId="37" fontId="16" fillId="0" borderId="0" xfId="72" applyFont="1" applyAlignment="1">
      <alignment/>
      <protection/>
    </xf>
    <xf numFmtId="37" fontId="16" fillId="0" borderId="0" xfId="73" applyFont="1">
      <alignment/>
      <protection/>
    </xf>
    <xf numFmtId="37" fontId="16" fillId="0" borderId="0" xfId="73" applyFont="1" applyAlignment="1">
      <alignment/>
      <protection/>
    </xf>
    <xf numFmtId="37" fontId="16" fillId="0" borderId="0" xfId="73" applyFont="1" applyAlignment="1">
      <alignment vertical="top"/>
      <protection/>
    </xf>
    <xf numFmtId="37" fontId="16" fillId="0" borderId="0" xfId="75" applyFont="1" applyAlignment="1">
      <alignment horizontal="justify" vertical="center"/>
      <protection/>
    </xf>
    <xf numFmtId="37" fontId="27" fillId="0" borderId="0" xfId="64" applyFont="1">
      <alignment/>
      <protection/>
    </xf>
    <xf numFmtId="0" fontId="16" fillId="0" borderId="0" xfId="64" applyNumberFormat="1" applyFont="1" applyAlignment="1" applyProtection="1">
      <alignment/>
      <protection/>
    </xf>
    <xf numFmtId="0" fontId="15" fillId="0" borderId="0" xfId="64" applyNumberFormat="1" applyFont="1" applyAlignment="1" applyProtection="1">
      <alignment/>
      <protection/>
    </xf>
    <xf numFmtId="37" fontId="15" fillId="0" borderId="0" xfId="64" applyFont="1" applyAlignment="1" applyProtection="1">
      <alignment horizontal="center"/>
      <protection/>
    </xf>
    <xf numFmtId="0" fontId="16" fillId="0" borderId="0" xfId="64" applyNumberFormat="1" applyFont="1" applyAlignment="1">
      <alignment/>
      <protection/>
    </xf>
    <xf numFmtId="0" fontId="16" fillId="0" borderId="0" xfId="45" applyNumberFormat="1" applyFont="1" applyFill="1" applyAlignment="1" applyProtection="1">
      <alignment horizontal="left"/>
      <protection/>
    </xf>
    <xf numFmtId="0" fontId="16" fillId="0" borderId="0" xfId="67" applyNumberFormat="1" applyFont="1" applyAlignment="1">
      <alignment/>
      <protection/>
    </xf>
    <xf numFmtId="37" fontId="16" fillId="0" borderId="0" xfId="67" applyFont="1" applyAlignment="1" quotePrefix="1">
      <alignment/>
      <protection/>
    </xf>
    <xf numFmtId="37" fontId="16" fillId="0" borderId="0" xfId="67" applyFont="1">
      <alignment/>
      <protection/>
    </xf>
    <xf numFmtId="37" fontId="16" fillId="0" borderId="0" xfId="67" applyFont="1" applyAlignment="1">
      <alignment vertical="center"/>
      <protection/>
    </xf>
    <xf numFmtId="37" fontId="16" fillId="0" borderId="0" xfId="67" applyFont="1" applyAlignment="1">
      <alignment/>
      <protection/>
    </xf>
    <xf numFmtId="0" fontId="16" fillId="0" borderId="0" xfId="67" applyNumberFormat="1" applyFont="1" applyFill="1" applyAlignment="1" applyProtection="1">
      <alignment/>
      <protection/>
    </xf>
    <xf numFmtId="0" fontId="16" fillId="0" borderId="0" xfId="44" applyNumberFormat="1" applyFont="1" applyAlignment="1" quotePrefix="1">
      <alignment/>
    </xf>
    <xf numFmtId="0" fontId="16" fillId="0" borderId="0" xfId="44" applyNumberFormat="1" applyFont="1" applyAlignment="1">
      <alignment/>
    </xf>
    <xf numFmtId="0" fontId="16" fillId="0" borderId="0" xfId="67" applyNumberFormat="1" applyFont="1" applyFill="1" applyAlignment="1">
      <alignment horizontal="left"/>
      <protection/>
    </xf>
    <xf numFmtId="0" fontId="16" fillId="0" borderId="0" xfId="67" applyNumberFormat="1" applyFont="1" applyFill="1" applyAlignment="1">
      <alignment/>
      <protection/>
    </xf>
    <xf numFmtId="0" fontId="27" fillId="0" borderId="0" xfId="44" applyNumberFormat="1" applyFont="1" applyAlignment="1">
      <alignment/>
    </xf>
    <xf numFmtId="37" fontId="16" fillId="0" borderId="0" xfId="69" applyFont="1" applyAlignment="1">
      <alignment horizontal="justify"/>
      <protection/>
    </xf>
    <xf numFmtId="37" fontId="27" fillId="0" borderId="0" xfId="69" applyFont="1" applyAlignment="1">
      <alignment vertical="center"/>
      <protection/>
    </xf>
    <xf numFmtId="37" fontId="27" fillId="0" borderId="0" xfId="70" applyFont="1">
      <alignment/>
      <protection/>
    </xf>
    <xf numFmtId="0" fontId="15" fillId="24" borderId="0" xfId="78" applyFont="1" applyFill="1" applyAlignment="1">
      <alignment horizontal="left"/>
      <protection/>
    </xf>
    <xf numFmtId="0" fontId="16" fillId="24" borderId="0" xfId="78" applyFont="1" applyFill="1" applyAlignment="1">
      <alignment horizontal="left"/>
      <protection/>
    </xf>
    <xf numFmtId="0" fontId="28" fillId="0" borderId="0" xfId="0" applyFont="1" applyAlignment="1">
      <alignment/>
    </xf>
    <xf numFmtId="0" fontId="16" fillId="0" borderId="0" xfId="67" applyNumberFormat="1" applyFont="1" applyAlignment="1" applyProtection="1">
      <alignment/>
      <protection/>
    </xf>
    <xf numFmtId="0" fontId="27" fillId="0" borderId="0" xfId="0" applyFont="1" applyAlignment="1">
      <alignment/>
    </xf>
    <xf numFmtId="0" fontId="27" fillId="0" borderId="0" xfId="0" applyFont="1" applyAlignment="1">
      <alignment vertical="center"/>
    </xf>
    <xf numFmtId="0" fontId="28" fillId="0" borderId="0" xfId="0" applyFont="1" applyAlignment="1">
      <alignment vertical="center"/>
    </xf>
    <xf numFmtId="0" fontId="15" fillId="24" borderId="0" xfId="78" applyFont="1" applyFill="1">
      <alignment/>
      <protection/>
    </xf>
    <xf numFmtId="0" fontId="16" fillId="24" borderId="0" xfId="78" applyFont="1" applyFill="1">
      <alignment/>
      <protection/>
    </xf>
    <xf numFmtId="0" fontId="15" fillId="20" borderId="13" xfId="0" applyFont="1" applyFill="1" applyBorder="1" applyAlignment="1">
      <alignment horizontal="right" vertical="center"/>
    </xf>
    <xf numFmtId="0" fontId="16" fillId="20" borderId="27" xfId="0" applyFont="1" applyFill="1" applyBorder="1" applyAlignment="1">
      <alignment vertical="center"/>
    </xf>
    <xf numFmtId="0" fontId="16" fillId="0" borderId="0" xfId="78" applyFont="1" applyAlignment="1">
      <alignment horizontal="justify"/>
      <protection/>
    </xf>
    <xf numFmtId="0" fontId="16" fillId="0" borderId="0" xfId="0" applyFont="1" applyFill="1" applyAlignment="1">
      <alignment horizontal="left"/>
    </xf>
    <xf numFmtId="0" fontId="22" fillId="0" borderId="0" xfId="78" applyFont="1" applyFill="1" applyAlignment="1">
      <alignment horizontal="left" wrapText="1"/>
      <protection/>
    </xf>
    <xf numFmtId="39" fontId="16" fillId="0" borderId="0" xfId="79" applyFont="1" applyFill="1" applyAlignment="1">
      <alignment horizontal="justify"/>
      <protection/>
    </xf>
    <xf numFmtId="0" fontId="15" fillId="0" borderId="11" xfId="78" applyFont="1" applyFill="1" applyBorder="1" applyAlignment="1">
      <alignment horizontal="center"/>
      <protection/>
    </xf>
    <xf numFmtId="0" fontId="16" fillId="0" borderId="11" xfId="78" applyFont="1" applyFill="1" applyBorder="1" applyAlignment="1">
      <alignment horizontal="center"/>
      <protection/>
    </xf>
    <xf numFmtId="0" fontId="16" fillId="0" borderId="0" xfId="78" applyFont="1" applyFill="1" applyAlignment="1">
      <alignment horizontal="justify"/>
      <protection/>
    </xf>
    <xf numFmtId="0" fontId="16" fillId="0" borderId="0" xfId="0" applyFont="1" applyFill="1" applyAlignment="1">
      <alignment horizontal="justify"/>
    </xf>
    <xf numFmtId="37" fontId="27" fillId="0" borderId="0" xfId="69" applyFont="1" applyAlignment="1">
      <alignment vertical="center"/>
      <protection/>
    </xf>
    <xf numFmtId="37" fontId="27" fillId="0" borderId="0" xfId="69" applyFont="1" applyAlignment="1">
      <alignment vertical="center" wrapText="1"/>
      <protection/>
    </xf>
    <xf numFmtId="37" fontId="27" fillId="0" borderId="0" xfId="70" applyFont="1" applyAlignment="1">
      <alignment vertical="center" wrapText="1"/>
      <protection/>
    </xf>
    <xf numFmtId="0" fontId="16" fillId="0" borderId="0" xfId="67" applyNumberFormat="1" applyFont="1" applyFill="1" applyAlignment="1">
      <alignment horizontal="left"/>
      <protection/>
    </xf>
    <xf numFmtId="0" fontId="16" fillId="0" borderId="0" xfId="0" applyFont="1" applyAlignment="1">
      <alignment horizontal="justify"/>
    </xf>
    <xf numFmtId="37" fontId="26" fillId="0" borderId="0" xfId="75" applyFont="1" applyAlignment="1">
      <alignment vertical="center"/>
      <protection/>
    </xf>
    <xf numFmtId="37" fontId="16" fillId="0" borderId="0" xfId="75" applyFont="1" applyAlignment="1">
      <alignment horizontal="justify" vertical="center"/>
      <protection/>
    </xf>
    <xf numFmtId="0" fontId="16" fillId="0" borderId="0" xfId="78" applyFont="1" applyFill="1" applyAlignment="1">
      <alignment horizontal="justify" wrapText="1"/>
      <protection/>
    </xf>
    <xf numFmtId="0" fontId="16" fillId="0" borderId="0" xfId="0" applyFont="1" applyFill="1" applyAlignment="1">
      <alignment horizontal="justify" wrapText="1"/>
    </xf>
    <xf numFmtId="0" fontId="15" fillId="0" borderId="0" xfId="0" applyFont="1" applyBorder="1" applyAlignment="1">
      <alignment horizontal="right"/>
    </xf>
    <xf numFmtId="0" fontId="16" fillId="0" borderId="19" xfId="0" applyFont="1" applyBorder="1" applyAlignment="1">
      <alignment/>
    </xf>
    <xf numFmtId="15" fontId="16" fillId="0" borderId="0" xfId="78" applyNumberFormat="1" applyFont="1" applyFill="1" applyAlignment="1" quotePrefix="1">
      <alignment/>
      <protection/>
    </xf>
    <xf numFmtId="0" fontId="16" fillId="0" borderId="0" xfId="0" applyFont="1" applyFill="1" applyAlignment="1">
      <alignment/>
    </xf>
    <xf numFmtId="0" fontId="15" fillId="0" borderId="11" xfId="78" applyFont="1" applyBorder="1" applyAlignment="1">
      <alignment horizontal="center"/>
      <protection/>
    </xf>
    <xf numFmtId="0" fontId="16" fillId="0" borderId="11" xfId="0" applyFont="1" applyBorder="1" applyAlignment="1">
      <alignment/>
    </xf>
    <xf numFmtId="0" fontId="15" fillId="0" borderId="0" xfId="78" applyFont="1" applyAlignment="1">
      <alignment/>
      <protection/>
    </xf>
    <xf numFmtId="0" fontId="16" fillId="0" borderId="0" xfId="78" applyFont="1" applyFill="1" applyBorder="1" applyAlignment="1">
      <alignment horizontal="justify"/>
      <protection/>
    </xf>
    <xf numFmtId="0" fontId="16" fillId="0" borderId="0" xfId="0" applyFont="1" applyFill="1" applyBorder="1" applyAlignment="1">
      <alignment horizontal="justify"/>
    </xf>
    <xf numFmtId="0" fontId="16" fillId="0" borderId="0" xfId="0" applyFont="1" applyFill="1" applyAlignment="1">
      <alignment wrapText="1"/>
    </xf>
    <xf numFmtId="0" fontId="16" fillId="0" borderId="11" xfId="0" applyFont="1" applyFill="1" applyBorder="1" applyAlignment="1">
      <alignment horizontal="center"/>
    </xf>
    <xf numFmtId="39" fontId="8" fillId="0" borderId="0" xfId="79" applyFont="1" applyAlignment="1">
      <alignment horizontal="justify"/>
      <protection/>
    </xf>
    <xf numFmtId="0" fontId="0" fillId="0" borderId="0" xfId="0" applyFont="1" applyAlignment="1">
      <alignment horizontal="justify"/>
    </xf>
    <xf numFmtId="37" fontId="10" fillId="0" borderId="10" xfId="78" applyNumberFormat="1" applyFont="1" applyBorder="1" applyAlignment="1">
      <alignment horizontal="center"/>
      <protection/>
    </xf>
    <xf numFmtId="38" fontId="18" fillId="0" borderId="0" xfId="0" applyNumberFormat="1" applyFont="1" applyFill="1" applyAlignment="1">
      <alignment horizontal="right"/>
    </xf>
    <xf numFmtId="39" fontId="16" fillId="0" borderId="0" xfId="79" applyFont="1" applyAlignment="1">
      <alignment horizontal="justify"/>
      <protection/>
    </xf>
    <xf numFmtId="0" fontId="15" fillId="0" borderId="11" xfId="0" applyFont="1" applyBorder="1" applyAlignment="1">
      <alignment/>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2 2" xfId="47"/>
    <cellStyle name="Comma 3 2 2" xfId="48"/>
    <cellStyle name="Comma 4 2" xfId="49"/>
    <cellStyle name="Comma_June 2001"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5" xfId="68"/>
    <cellStyle name="Normal 16" xfId="69"/>
    <cellStyle name="Normal 17" xfId="70"/>
    <cellStyle name="Normal 3" xfId="71"/>
    <cellStyle name="Normal 4" xfId="72"/>
    <cellStyle name="Normal 6" xfId="73"/>
    <cellStyle name="Normal 7" xfId="74"/>
    <cellStyle name="Normal 8" xfId="75"/>
    <cellStyle name="Normal 9" xfId="76"/>
    <cellStyle name="Normal_AXISDEV-2002ksl" xfId="77"/>
    <cellStyle name="Normal_June 2001" xfId="78"/>
    <cellStyle name="Normal_PYT Group 30 September 2003" xfId="79"/>
    <cellStyle name="Note" xfId="80"/>
    <cellStyle name="Output" xfId="81"/>
    <cellStyle name="Percen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393</xdr:row>
      <xdr:rowOff>161925</xdr:rowOff>
    </xdr:from>
    <xdr:to>
      <xdr:col>10</xdr:col>
      <xdr:colOff>228600</xdr:colOff>
      <xdr:row>393</xdr:row>
      <xdr:rowOff>161925</xdr:rowOff>
    </xdr:to>
    <xdr:sp>
      <xdr:nvSpPr>
        <xdr:cNvPr id="1" name="Text Box 7"/>
        <xdr:cNvSpPr txBox="1">
          <a:spLocks noChangeArrowheads="1"/>
        </xdr:cNvSpPr>
      </xdr:nvSpPr>
      <xdr:spPr>
        <a:xfrm>
          <a:off x="2247900" y="82257900"/>
          <a:ext cx="5591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for he current quarter and financial year to date.</a:t>
          </a:r>
        </a:p>
      </xdr:txBody>
    </xdr:sp>
    <xdr:clientData/>
  </xdr:twoCellAnchor>
  <xdr:twoCellAnchor>
    <xdr:from>
      <xdr:col>10</xdr:col>
      <xdr:colOff>0</xdr:colOff>
      <xdr:row>470</xdr:row>
      <xdr:rowOff>0</xdr:rowOff>
    </xdr:from>
    <xdr:to>
      <xdr:col>10</xdr:col>
      <xdr:colOff>0</xdr:colOff>
      <xdr:row>470</xdr:row>
      <xdr:rowOff>0</xdr:rowOff>
    </xdr:to>
    <xdr:sp>
      <xdr:nvSpPr>
        <xdr:cNvPr id="2" name="Text Box 12"/>
        <xdr:cNvSpPr txBox="1">
          <a:spLocks noChangeArrowheads="1"/>
        </xdr:cNvSpPr>
      </xdr:nvSpPr>
      <xdr:spPr>
        <a:xfrm>
          <a:off x="7610475" y="9773602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10</xdr:col>
      <xdr:colOff>0</xdr:colOff>
      <xdr:row>470</xdr:row>
      <xdr:rowOff>0</xdr:rowOff>
    </xdr:from>
    <xdr:to>
      <xdr:col>10</xdr:col>
      <xdr:colOff>0</xdr:colOff>
      <xdr:row>470</xdr:row>
      <xdr:rowOff>0</xdr:rowOff>
    </xdr:to>
    <xdr:sp>
      <xdr:nvSpPr>
        <xdr:cNvPr id="3" name="Text Box 13"/>
        <xdr:cNvSpPr txBox="1">
          <a:spLocks noChangeArrowheads="1"/>
        </xdr:cNvSpPr>
      </xdr:nvSpPr>
      <xdr:spPr>
        <a:xfrm>
          <a:off x="7610475" y="9773602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470</xdr:row>
      <xdr:rowOff>0</xdr:rowOff>
    </xdr:from>
    <xdr:to>
      <xdr:col>10</xdr:col>
      <xdr:colOff>0</xdr:colOff>
      <xdr:row>470</xdr:row>
      <xdr:rowOff>0</xdr:rowOff>
    </xdr:to>
    <xdr:sp>
      <xdr:nvSpPr>
        <xdr:cNvPr id="4" name="Text Box 14"/>
        <xdr:cNvSpPr txBox="1">
          <a:spLocks noChangeArrowheads="1"/>
        </xdr:cNvSpPr>
      </xdr:nvSpPr>
      <xdr:spPr>
        <a:xfrm>
          <a:off x="7610475" y="9773602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10</xdr:col>
      <xdr:colOff>0</xdr:colOff>
      <xdr:row>470</xdr:row>
      <xdr:rowOff>0</xdr:rowOff>
    </xdr:from>
    <xdr:to>
      <xdr:col>10</xdr:col>
      <xdr:colOff>0</xdr:colOff>
      <xdr:row>470</xdr:row>
      <xdr:rowOff>0</xdr:rowOff>
    </xdr:to>
    <xdr:sp>
      <xdr:nvSpPr>
        <xdr:cNvPr id="5" name="Text Box 15"/>
        <xdr:cNvSpPr txBox="1">
          <a:spLocks noChangeArrowheads="1"/>
        </xdr:cNvSpPr>
      </xdr:nvSpPr>
      <xdr:spPr>
        <a:xfrm>
          <a:off x="7610475" y="9773602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470</xdr:row>
      <xdr:rowOff>0</xdr:rowOff>
    </xdr:from>
    <xdr:to>
      <xdr:col>10</xdr:col>
      <xdr:colOff>0</xdr:colOff>
      <xdr:row>470</xdr:row>
      <xdr:rowOff>0</xdr:rowOff>
    </xdr:to>
    <xdr:sp>
      <xdr:nvSpPr>
        <xdr:cNvPr id="6" name="Text Box 17"/>
        <xdr:cNvSpPr txBox="1">
          <a:spLocks noChangeArrowheads="1"/>
        </xdr:cNvSpPr>
      </xdr:nvSpPr>
      <xdr:spPr>
        <a:xfrm>
          <a:off x="7610475" y="9773602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10</xdr:col>
      <xdr:colOff>0</xdr:colOff>
      <xdr:row>470</xdr:row>
      <xdr:rowOff>0</xdr:rowOff>
    </xdr:from>
    <xdr:to>
      <xdr:col>10</xdr:col>
      <xdr:colOff>0</xdr:colOff>
      <xdr:row>470</xdr:row>
      <xdr:rowOff>0</xdr:rowOff>
    </xdr:to>
    <xdr:sp>
      <xdr:nvSpPr>
        <xdr:cNvPr id="7" name="Text Box 18"/>
        <xdr:cNvSpPr txBox="1">
          <a:spLocks noChangeArrowheads="1"/>
        </xdr:cNvSpPr>
      </xdr:nvSpPr>
      <xdr:spPr>
        <a:xfrm>
          <a:off x="7610475" y="9773602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397</xdr:row>
      <xdr:rowOff>0</xdr:rowOff>
    </xdr:from>
    <xdr:to>
      <xdr:col>10</xdr:col>
      <xdr:colOff>0</xdr:colOff>
      <xdr:row>397</xdr:row>
      <xdr:rowOff>0</xdr:rowOff>
    </xdr:to>
    <xdr:sp>
      <xdr:nvSpPr>
        <xdr:cNvPr id="8" name="Text Box 21"/>
        <xdr:cNvSpPr txBox="1">
          <a:spLocks noChangeArrowheads="1"/>
        </xdr:cNvSpPr>
      </xdr:nvSpPr>
      <xdr:spPr>
        <a:xfrm>
          <a:off x="809625" y="82896075"/>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397</xdr:row>
      <xdr:rowOff>0</xdr:rowOff>
    </xdr:from>
    <xdr:to>
      <xdr:col>9</xdr:col>
      <xdr:colOff>838200</xdr:colOff>
      <xdr:row>397</xdr:row>
      <xdr:rowOff>0</xdr:rowOff>
    </xdr:to>
    <xdr:sp>
      <xdr:nvSpPr>
        <xdr:cNvPr id="9" name="Text Box 22"/>
        <xdr:cNvSpPr txBox="1">
          <a:spLocks noChangeArrowheads="1"/>
        </xdr:cNvSpPr>
      </xdr:nvSpPr>
      <xdr:spPr>
        <a:xfrm>
          <a:off x="809625" y="82896075"/>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397</xdr:row>
      <xdr:rowOff>0</xdr:rowOff>
    </xdr:from>
    <xdr:to>
      <xdr:col>9</xdr:col>
      <xdr:colOff>828675</xdr:colOff>
      <xdr:row>397</xdr:row>
      <xdr:rowOff>0</xdr:rowOff>
    </xdr:to>
    <xdr:sp>
      <xdr:nvSpPr>
        <xdr:cNvPr id="10" name="Text Box 23"/>
        <xdr:cNvSpPr txBox="1">
          <a:spLocks noChangeArrowheads="1"/>
        </xdr:cNvSpPr>
      </xdr:nvSpPr>
      <xdr:spPr>
        <a:xfrm>
          <a:off x="428625" y="82896075"/>
          <a:ext cx="7172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Proposed Bonus Issue, Proposed Increase are inter-conditional whilst the Proposed Transfer is conditional upon the Proposed Bonus Issue.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have appointed KEN Kenning Bread as advisor for  the above  proposals.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325</xdr:row>
      <xdr:rowOff>114300</xdr:rowOff>
    </xdr:from>
    <xdr:to>
      <xdr:col>10</xdr:col>
      <xdr:colOff>0</xdr:colOff>
      <xdr:row>325</xdr:row>
      <xdr:rowOff>114300</xdr:rowOff>
    </xdr:to>
    <xdr:sp fLocksText="0">
      <xdr:nvSpPr>
        <xdr:cNvPr id="11" name="Text Box 28"/>
        <xdr:cNvSpPr txBox="1">
          <a:spLocks noChangeArrowheads="1"/>
        </xdr:cNvSpPr>
      </xdr:nvSpPr>
      <xdr:spPr>
        <a:xfrm>
          <a:off x="438150" y="65417700"/>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325</xdr:row>
      <xdr:rowOff>0</xdr:rowOff>
    </xdr:from>
    <xdr:to>
      <xdr:col>10</xdr:col>
      <xdr:colOff>0</xdr:colOff>
      <xdr:row>325</xdr:row>
      <xdr:rowOff>0</xdr:rowOff>
    </xdr:to>
    <xdr:sp fLocksText="0">
      <xdr:nvSpPr>
        <xdr:cNvPr id="12" name="Text Box 38"/>
        <xdr:cNvSpPr txBox="1">
          <a:spLocks noChangeArrowheads="1"/>
        </xdr:cNvSpPr>
      </xdr:nvSpPr>
      <xdr:spPr>
        <a:xfrm>
          <a:off x="438150" y="65303400"/>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200025</xdr:rowOff>
    </xdr:to>
    <xdr:pic>
      <xdr:nvPicPr>
        <xdr:cNvPr id="13" name="Picture 45" descr="untitled"/>
        <xdr:cNvPicPr preferRelativeResize="1">
          <a:picLocks noChangeAspect="1"/>
        </xdr:cNvPicPr>
      </xdr:nvPicPr>
      <xdr:blipFill>
        <a:blip r:embed="rId1"/>
        <a:stretch>
          <a:fillRect/>
        </a:stretch>
      </xdr:blipFill>
      <xdr:spPr>
        <a:xfrm>
          <a:off x="38100" y="123825"/>
          <a:ext cx="14954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descr="untitled"/>
        <xdr:cNvPicPr preferRelativeResize="1">
          <a:picLocks noChangeAspect="1"/>
        </xdr:cNvPicPr>
      </xdr:nvPicPr>
      <xdr:blipFill>
        <a:blip r:embed="rId1"/>
        <a:stretch>
          <a:fillRect/>
        </a:stretch>
      </xdr:blipFill>
      <xdr:spPr>
        <a:xfrm>
          <a:off x="28575" y="85725"/>
          <a:ext cx="14478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142875</xdr:rowOff>
    </xdr:to>
    <xdr:pic>
      <xdr:nvPicPr>
        <xdr:cNvPr id="1" name="Picture 2" descr="untitled"/>
        <xdr:cNvPicPr preferRelativeResize="1">
          <a:picLocks noChangeAspect="1"/>
        </xdr:cNvPicPr>
      </xdr:nvPicPr>
      <xdr:blipFill>
        <a:blip r:embed="rId1"/>
        <a:stretch>
          <a:fillRect/>
        </a:stretch>
      </xdr:blipFill>
      <xdr:spPr>
        <a:xfrm>
          <a:off x="19050" y="238125"/>
          <a:ext cx="144780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descr="untitled"/>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200025</xdr:rowOff>
    </xdr:to>
    <xdr:pic>
      <xdr:nvPicPr>
        <xdr:cNvPr id="1" name="Picture 1" descr="untitled"/>
        <xdr:cNvPicPr preferRelativeResize="1">
          <a:picLocks noChangeAspect="1"/>
        </xdr:cNvPicPr>
      </xdr:nvPicPr>
      <xdr:blipFill>
        <a:blip r:embed="rId1"/>
        <a:stretch>
          <a:fillRect/>
        </a:stretch>
      </xdr:blipFill>
      <xdr:spPr>
        <a:xfrm>
          <a:off x="133350" y="104775"/>
          <a:ext cx="14478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522"/>
  <sheetViews>
    <sheetView tabSelected="1" workbookViewId="0" topLeftCell="A1">
      <selection activeCell="G346" sqref="G346"/>
    </sheetView>
  </sheetViews>
  <sheetFormatPr defaultColWidth="9.140625" defaultRowHeight="12.75"/>
  <cols>
    <col min="1" max="1" width="6.28125" style="98" customWidth="1"/>
    <col min="2" max="2" width="5.421875" style="98" customWidth="1"/>
    <col min="3" max="3" width="10.7109375" style="98" customWidth="1"/>
    <col min="4" max="4" width="23.140625" style="98" customWidth="1"/>
    <col min="5" max="5" width="15.7109375" style="98" customWidth="1"/>
    <col min="6" max="6" width="13.7109375" style="98" customWidth="1"/>
    <col min="7" max="7" width="12.7109375" style="98" customWidth="1"/>
    <col min="8" max="8" width="1.1484375" style="98" customWidth="1"/>
    <col min="9" max="9" width="12.7109375" style="98" customWidth="1"/>
    <col min="10" max="10" width="12.57421875" style="98" customWidth="1"/>
    <col min="11" max="11" width="12.28125" style="4" bestFit="1" customWidth="1"/>
    <col min="12" max="16384" width="9.140625" style="4" customWidth="1"/>
  </cols>
  <sheetData>
    <row r="2" spans="1:10" ht="15.75">
      <c r="A2" s="90"/>
      <c r="B2" s="91"/>
      <c r="C2" s="91"/>
      <c r="D2" s="91"/>
      <c r="E2" s="91"/>
      <c r="F2" s="91"/>
      <c r="G2" s="91"/>
      <c r="H2" s="91"/>
      <c r="I2" s="91"/>
      <c r="J2" s="91"/>
    </row>
    <row r="3" spans="1:10" ht="19.5" customHeight="1">
      <c r="A3" s="90" t="s">
        <v>0</v>
      </c>
      <c r="B3" s="91"/>
      <c r="C3" s="91"/>
      <c r="D3" s="91"/>
      <c r="E3" s="91"/>
      <c r="F3" s="91"/>
      <c r="G3" s="91"/>
      <c r="H3" s="91"/>
      <c r="I3" s="91"/>
      <c r="J3" s="91"/>
    </row>
    <row r="4" spans="1:10" ht="15.75">
      <c r="A4" s="92"/>
      <c r="B4" s="91"/>
      <c r="C4" s="91"/>
      <c r="D4" s="91"/>
      <c r="E4" s="91"/>
      <c r="F4" s="91"/>
      <c r="G4" s="91"/>
      <c r="H4" s="91"/>
      <c r="I4" s="91"/>
      <c r="J4" s="91"/>
    </row>
    <row r="5" spans="1:10" ht="15.75">
      <c r="A5" s="90" t="s">
        <v>326</v>
      </c>
      <c r="B5" s="91"/>
      <c r="C5" s="91"/>
      <c r="D5" s="91"/>
      <c r="E5" s="91"/>
      <c r="F5" s="91"/>
      <c r="G5" s="91"/>
      <c r="H5" s="91"/>
      <c r="I5" s="91"/>
      <c r="J5" s="91"/>
    </row>
    <row r="6" spans="1:10" ht="6.75" customHeight="1" thickBot="1">
      <c r="A6" s="93"/>
      <c r="B6" s="94"/>
      <c r="C6" s="94"/>
      <c r="D6" s="94"/>
      <c r="E6" s="94"/>
      <c r="F6" s="94"/>
      <c r="G6" s="94"/>
      <c r="H6" s="94"/>
      <c r="I6" s="94"/>
      <c r="J6" s="94"/>
    </row>
    <row r="7" spans="1:10" ht="15.75">
      <c r="A7" s="90"/>
      <c r="B7" s="91"/>
      <c r="C7" s="91"/>
      <c r="D7" s="91"/>
      <c r="E7" s="91"/>
      <c r="F7" s="91"/>
      <c r="G7" s="91"/>
      <c r="H7" s="91"/>
      <c r="I7" s="91"/>
      <c r="J7" s="91"/>
    </row>
    <row r="8" spans="1:10" ht="15.75">
      <c r="A8" s="90"/>
      <c r="B8" s="91"/>
      <c r="C8" s="91"/>
      <c r="D8" s="91"/>
      <c r="E8" s="91"/>
      <c r="F8" s="91"/>
      <c r="G8" s="91"/>
      <c r="H8" s="91"/>
      <c r="I8" s="91"/>
      <c r="J8" s="91"/>
    </row>
    <row r="9" spans="1:10" ht="15.75">
      <c r="A9" s="95" t="s">
        <v>104</v>
      </c>
      <c r="B9" s="337" t="s">
        <v>105</v>
      </c>
      <c r="C9" s="338"/>
      <c r="D9" s="338"/>
      <c r="E9" s="338"/>
      <c r="F9" s="338"/>
      <c r="G9" s="338"/>
      <c r="H9" s="338"/>
      <c r="I9" s="338"/>
      <c r="J9" s="338"/>
    </row>
    <row r="10" spans="1:10" ht="15">
      <c r="A10" s="92"/>
      <c r="B10" s="92"/>
      <c r="C10" s="92"/>
      <c r="D10" s="92"/>
      <c r="E10" s="92"/>
      <c r="F10" s="92"/>
      <c r="G10" s="92"/>
      <c r="H10" s="92"/>
      <c r="I10" s="92"/>
      <c r="J10" s="92"/>
    </row>
    <row r="12" spans="1:3" ht="15.75">
      <c r="A12" s="96" t="s">
        <v>62</v>
      </c>
      <c r="B12" s="97" t="s">
        <v>20</v>
      </c>
      <c r="C12" s="97"/>
    </row>
    <row r="13" spans="1:3" ht="15.75">
      <c r="A13" s="96"/>
      <c r="B13" s="97"/>
      <c r="C13" s="97"/>
    </row>
    <row r="14" spans="1:10" ht="15.75">
      <c r="A14" s="96"/>
      <c r="B14" s="354" t="s">
        <v>284</v>
      </c>
      <c r="C14" s="355"/>
      <c r="D14" s="355"/>
      <c r="E14" s="355"/>
      <c r="F14" s="355"/>
      <c r="G14" s="355"/>
      <c r="H14" s="355"/>
      <c r="I14" s="355"/>
      <c r="J14" s="355"/>
    </row>
    <row r="15" spans="1:10" ht="15.75">
      <c r="A15" s="96"/>
      <c r="B15" s="355"/>
      <c r="C15" s="355"/>
      <c r="D15" s="355"/>
      <c r="E15" s="355"/>
      <c r="F15" s="355"/>
      <c r="G15" s="355"/>
      <c r="H15" s="355"/>
      <c r="I15" s="355"/>
      <c r="J15" s="355"/>
    </row>
    <row r="16" spans="1:10" ht="31.5" customHeight="1">
      <c r="A16" s="96"/>
      <c r="B16" s="355"/>
      <c r="C16" s="355"/>
      <c r="D16" s="355"/>
      <c r="E16" s="355"/>
      <c r="F16" s="355"/>
      <c r="G16" s="355"/>
      <c r="H16" s="355"/>
      <c r="I16" s="355"/>
      <c r="J16" s="355"/>
    </row>
    <row r="17" spans="1:10" ht="15.75">
      <c r="A17" s="96"/>
      <c r="B17" s="277"/>
      <c r="C17" s="277"/>
      <c r="D17" s="277"/>
      <c r="E17" s="277"/>
      <c r="F17" s="277"/>
      <c r="G17" s="277"/>
      <c r="H17" s="277"/>
      <c r="I17" s="277"/>
      <c r="J17" s="277"/>
    </row>
    <row r="18" spans="1:10" ht="15.75" customHeight="1">
      <c r="A18" s="96"/>
      <c r="B18" s="354" t="s">
        <v>234</v>
      </c>
      <c r="C18" s="355"/>
      <c r="D18" s="355"/>
      <c r="E18" s="355"/>
      <c r="F18" s="355"/>
      <c r="G18" s="355"/>
      <c r="H18" s="355"/>
      <c r="I18" s="355"/>
      <c r="J18" s="355"/>
    </row>
    <row r="19" spans="1:10" ht="15.75">
      <c r="A19" s="96"/>
      <c r="B19" s="355"/>
      <c r="C19" s="355"/>
      <c r="D19" s="355"/>
      <c r="E19" s="355"/>
      <c r="F19" s="355"/>
      <c r="G19" s="355"/>
      <c r="H19" s="355"/>
      <c r="I19" s="355"/>
      <c r="J19" s="355"/>
    </row>
    <row r="20" spans="1:10" ht="15" customHeight="1">
      <c r="A20" s="96"/>
      <c r="B20" s="355"/>
      <c r="C20" s="355"/>
      <c r="D20" s="355"/>
      <c r="E20" s="355"/>
      <c r="F20" s="355"/>
      <c r="G20" s="355"/>
      <c r="H20" s="355"/>
      <c r="I20" s="355"/>
      <c r="J20" s="355"/>
    </row>
    <row r="21" spans="1:10" ht="15" customHeight="1">
      <c r="A21" s="96"/>
      <c r="B21" s="277"/>
      <c r="C21" s="277"/>
      <c r="D21" s="277"/>
      <c r="E21" s="277"/>
      <c r="F21" s="277"/>
      <c r="G21" s="277"/>
      <c r="H21" s="277"/>
      <c r="I21" s="277"/>
      <c r="J21" s="277"/>
    </row>
    <row r="22" spans="1:10" s="98" customFormat="1" ht="15" customHeight="1">
      <c r="A22" s="96"/>
      <c r="B22" s="339" t="s">
        <v>294</v>
      </c>
      <c r="C22" s="277"/>
      <c r="D22" s="277"/>
      <c r="E22" s="277"/>
      <c r="F22" s="277"/>
      <c r="G22" s="277"/>
      <c r="H22" s="277"/>
      <c r="I22" s="277"/>
      <c r="J22" s="277"/>
    </row>
    <row r="23" spans="1:10" s="98" customFormat="1" ht="15" customHeight="1">
      <c r="A23" s="96"/>
      <c r="B23" s="277"/>
      <c r="C23" s="277"/>
      <c r="D23" s="277"/>
      <c r="E23" s="277"/>
      <c r="F23" s="277"/>
      <c r="G23" s="277"/>
      <c r="H23" s="277"/>
      <c r="I23" s="277"/>
      <c r="J23" s="277"/>
    </row>
    <row r="24" spans="1:10" s="98" customFormat="1" ht="15" customHeight="1">
      <c r="A24" s="96"/>
      <c r="B24" s="310" t="s">
        <v>295</v>
      </c>
      <c r="C24" s="277"/>
      <c r="D24" s="277"/>
      <c r="E24" s="277"/>
      <c r="F24" s="277"/>
      <c r="G24" s="277"/>
      <c r="H24" s="277"/>
      <c r="I24" s="277"/>
      <c r="J24" s="277"/>
    </row>
    <row r="25" spans="1:10" s="98" customFormat="1" ht="15" customHeight="1">
      <c r="A25" s="96"/>
      <c r="B25" s="277"/>
      <c r="C25" s="277"/>
      <c r="D25" s="277"/>
      <c r="E25" s="277"/>
      <c r="F25" s="277"/>
      <c r="G25" s="277"/>
      <c r="H25" s="277"/>
      <c r="I25" s="277"/>
      <c r="J25" s="277"/>
    </row>
    <row r="26" spans="1:10" s="98" customFormat="1" ht="15" customHeight="1">
      <c r="A26" s="96"/>
      <c r="B26" s="354" t="s">
        <v>366</v>
      </c>
      <c r="C26" s="355"/>
      <c r="D26" s="355"/>
      <c r="E26" s="355"/>
      <c r="F26" s="355"/>
      <c r="G26" s="355"/>
      <c r="H26" s="355"/>
      <c r="I26" s="355"/>
      <c r="J26" s="355"/>
    </row>
    <row r="27" spans="1:10" s="98" customFormat="1" ht="15" customHeight="1">
      <c r="A27" s="96"/>
      <c r="B27" s="355"/>
      <c r="C27" s="355"/>
      <c r="D27" s="355"/>
      <c r="E27" s="355"/>
      <c r="F27" s="355"/>
      <c r="G27" s="355"/>
      <c r="H27" s="355"/>
      <c r="I27" s="355"/>
      <c r="J27" s="355"/>
    </row>
    <row r="28" spans="1:10" s="98" customFormat="1" ht="15" customHeight="1">
      <c r="A28" s="96"/>
      <c r="B28" s="355"/>
      <c r="C28" s="355"/>
      <c r="D28" s="355"/>
      <c r="E28" s="355"/>
      <c r="F28" s="355"/>
      <c r="G28" s="355"/>
      <c r="H28" s="355"/>
      <c r="I28" s="355"/>
      <c r="J28" s="355"/>
    </row>
    <row r="29" spans="1:10" s="98" customFormat="1" ht="15" customHeight="1">
      <c r="A29" s="96"/>
      <c r="B29" s="277"/>
      <c r="C29" s="277"/>
      <c r="D29" s="277"/>
      <c r="E29" s="277"/>
      <c r="F29" s="277"/>
      <c r="G29" s="277"/>
      <c r="H29" s="277"/>
      <c r="I29" s="277"/>
      <c r="J29" s="277"/>
    </row>
    <row r="30" spans="1:10" s="98" customFormat="1" ht="15" customHeight="1">
      <c r="A30" s="96"/>
      <c r="B30" s="311" t="s">
        <v>296</v>
      </c>
      <c r="C30" s="312"/>
      <c r="D30" s="311"/>
      <c r="E30" s="312" t="s">
        <v>297</v>
      </c>
      <c r="F30" s="277"/>
      <c r="G30" s="277"/>
      <c r="H30" s="277"/>
      <c r="I30" s="277"/>
      <c r="J30" s="277"/>
    </row>
    <row r="31" spans="1:10" s="98" customFormat="1" ht="15" customHeight="1">
      <c r="A31" s="96"/>
      <c r="B31" s="311"/>
      <c r="C31" s="312"/>
      <c r="D31" s="311"/>
      <c r="E31" s="312" t="s">
        <v>298</v>
      </c>
      <c r="F31" s="277"/>
      <c r="G31" s="277"/>
      <c r="H31" s="277"/>
      <c r="I31" s="277"/>
      <c r="J31" s="277"/>
    </row>
    <row r="32" spans="1:10" s="98" customFormat="1" ht="15" customHeight="1">
      <c r="A32" s="96"/>
      <c r="B32" s="311" t="s">
        <v>296</v>
      </c>
      <c r="C32" s="312"/>
      <c r="D32" s="311"/>
      <c r="E32" s="312" t="s">
        <v>299</v>
      </c>
      <c r="F32" s="277"/>
      <c r="G32" s="277"/>
      <c r="H32" s="277"/>
      <c r="I32" s="277"/>
      <c r="J32" s="277"/>
    </row>
    <row r="33" spans="1:10" s="98" customFormat="1" ht="15" customHeight="1">
      <c r="A33" s="96"/>
      <c r="B33" s="311" t="s">
        <v>300</v>
      </c>
      <c r="C33" s="312"/>
      <c r="D33" s="311"/>
      <c r="E33" s="312" t="s">
        <v>301</v>
      </c>
      <c r="F33" s="277"/>
      <c r="G33" s="277"/>
      <c r="H33" s="277"/>
      <c r="I33" s="277"/>
      <c r="J33" s="277"/>
    </row>
    <row r="34" spans="1:10" s="98" customFormat="1" ht="15" customHeight="1">
      <c r="A34" s="96"/>
      <c r="B34" s="313" t="s">
        <v>302</v>
      </c>
      <c r="C34" s="314"/>
      <c r="D34" s="314"/>
      <c r="E34" s="314" t="s">
        <v>303</v>
      </c>
      <c r="F34" s="277"/>
      <c r="G34" s="277"/>
      <c r="H34" s="277"/>
      <c r="I34" s="277"/>
      <c r="J34" s="277"/>
    </row>
    <row r="35" spans="1:10" s="98" customFormat="1" ht="15" customHeight="1">
      <c r="A35" s="96"/>
      <c r="B35" s="314" t="s">
        <v>304</v>
      </c>
      <c r="C35" s="313"/>
      <c r="D35" s="313"/>
      <c r="E35" s="313"/>
      <c r="F35" s="277"/>
      <c r="G35" s="277"/>
      <c r="H35" s="277"/>
      <c r="I35" s="277"/>
      <c r="J35" s="277"/>
    </row>
    <row r="36" spans="1:10" s="98" customFormat="1" ht="15" customHeight="1">
      <c r="A36" s="96"/>
      <c r="B36" s="313" t="s">
        <v>305</v>
      </c>
      <c r="C36" s="313"/>
      <c r="D36" s="313" t="s">
        <v>367</v>
      </c>
      <c r="E36" s="313"/>
      <c r="F36" s="277"/>
      <c r="G36" s="277"/>
      <c r="H36" s="277"/>
      <c r="I36" s="277"/>
      <c r="J36" s="277"/>
    </row>
    <row r="37" spans="1:10" s="98" customFormat="1" ht="15" customHeight="1">
      <c r="A37" s="96"/>
      <c r="B37" s="314" t="s">
        <v>219</v>
      </c>
      <c r="C37" s="314"/>
      <c r="D37" s="314" t="s">
        <v>220</v>
      </c>
      <c r="E37" s="314"/>
      <c r="F37" s="277"/>
      <c r="G37" s="277"/>
      <c r="H37" s="277"/>
      <c r="I37" s="277"/>
      <c r="J37" s="277"/>
    </row>
    <row r="38" spans="1:10" s="98" customFormat="1" ht="15" customHeight="1">
      <c r="A38" s="96"/>
      <c r="B38" s="314" t="s">
        <v>341</v>
      </c>
      <c r="C38" s="314"/>
      <c r="D38" s="314"/>
      <c r="E38" s="314" t="s">
        <v>342</v>
      </c>
      <c r="F38" s="277"/>
      <c r="G38" s="277"/>
      <c r="H38" s="277"/>
      <c r="I38" s="277"/>
      <c r="J38" s="277"/>
    </row>
    <row r="39" spans="1:10" s="98" customFormat="1" ht="15" customHeight="1">
      <c r="A39" s="96"/>
      <c r="B39" s="313" t="s">
        <v>306</v>
      </c>
      <c r="C39" s="315"/>
      <c r="D39" s="315" t="s">
        <v>307</v>
      </c>
      <c r="E39" s="314"/>
      <c r="F39" s="277"/>
      <c r="G39" s="277"/>
      <c r="H39" s="277"/>
      <c r="I39" s="277"/>
      <c r="J39" s="277"/>
    </row>
    <row r="40" spans="1:10" s="98" customFormat="1" ht="15" customHeight="1">
      <c r="A40" s="96"/>
      <c r="B40" s="277"/>
      <c r="C40" s="277"/>
      <c r="D40" s="277"/>
      <c r="E40" s="277"/>
      <c r="F40" s="277"/>
      <c r="G40" s="277"/>
      <c r="H40" s="277"/>
      <c r="I40" s="277"/>
      <c r="J40" s="277"/>
    </row>
    <row r="41" spans="1:10" s="98" customFormat="1" ht="15" customHeight="1">
      <c r="A41" s="96"/>
      <c r="B41" s="354" t="s">
        <v>368</v>
      </c>
      <c r="C41" s="355"/>
      <c r="D41" s="355"/>
      <c r="E41" s="355"/>
      <c r="F41" s="355"/>
      <c r="G41" s="355"/>
      <c r="H41" s="355"/>
      <c r="I41" s="355"/>
      <c r="J41" s="355"/>
    </row>
    <row r="42" spans="1:10" s="98" customFormat="1" ht="15" customHeight="1">
      <c r="A42" s="96"/>
      <c r="B42" s="354"/>
      <c r="C42" s="355"/>
      <c r="D42" s="355"/>
      <c r="E42" s="355"/>
      <c r="F42" s="355"/>
      <c r="G42" s="355"/>
      <c r="H42" s="355"/>
      <c r="I42" s="355"/>
      <c r="J42" s="355"/>
    </row>
    <row r="43" spans="1:10" s="98" customFormat="1" ht="15" customHeight="1">
      <c r="A43" s="96"/>
      <c r="B43" s="355"/>
      <c r="C43" s="355"/>
      <c r="D43" s="355"/>
      <c r="E43" s="355"/>
      <c r="F43" s="355"/>
      <c r="G43" s="355"/>
      <c r="H43" s="355"/>
      <c r="I43" s="355"/>
      <c r="J43" s="355"/>
    </row>
    <row r="44" spans="1:10" s="98" customFormat="1" ht="15" customHeight="1">
      <c r="A44" s="96"/>
      <c r="B44" s="277"/>
      <c r="C44" s="277"/>
      <c r="D44" s="277"/>
      <c r="E44" s="277"/>
      <c r="F44" s="277"/>
      <c r="G44" s="277"/>
      <c r="H44" s="277"/>
      <c r="I44" s="277"/>
      <c r="J44" s="277"/>
    </row>
    <row r="45" spans="1:10" s="98" customFormat="1" ht="15" customHeight="1">
      <c r="A45" s="96"/>
      <c r="B45" s="361" t="s">
        <v>308</v>
      </c>
      <c r="C45" s="361"/>
      <c r="D45" s="361"/>
      <c r="E45" s="361"/>
      <c r="F45" s="361"/>
      <c r="G45" s="361"/>
      <c r="H45" s="361"/>
      <c r="I45" s="361"/>
      <c r="J45" s="361"/>
    </row>
    <row r="46" spans="1:10" s="98" customFormat="1" ht="15" customHeight="1">
      <c r="A46" s="96"/>
      <c r="B46" s="354" t="s">
        <v>309</v>
      </c>
      <c r="C46" s="355"/>
      <c r="D46" s="355"/>
      <c r="E46" s="355"/>
      <c r="F46" s="355"/>
      <c r="G46" s="355"/>
      <c r="H46" s="355"/>
      <c r="I46" s="355"/>
      <c r="J46" s="355"/>
    </row>
    <row r="47" spans="1:10" s="98" customFormat="1" ht="15" customHeight="1">
      <c r="A47" s="96"/>
      <c r="B47" s="355"/>
      <c r="C47" s="355"/>
      <c r="D47" s="355"/>
      <c r="E47" s="355"/>
      <c r="F47" s="355"/>
      <c r="G47" s="355"/>
      <c r="H47" s="355"/>
      <c r="I47" s="355"/>
      <c r="J47" s="355"/>
    </row>
    <row r="48" spans="1:10" s="98" customFormat="1" ht="29.25" customHeight="1">
      <c r="A48" s="96"/>
      <c r="B48" s="355"/>
      <c r="C48" s="355"/>
      <c r="D48" s="355"/>
      <c r="E48" s="355"/>
      <c r="F48" s="355"/>
      <c r="G48" s="355"/>
      <c r="H48" s="355"/>
      <c r="I48" s="355"/>
      <c r="J48" s="355"/>
    </row>
    <row r="49" spans="1:10" s="98" customFormat="1" ht="15" customHeight="1">
      <c r="A49" s="96"/>
      <c r="B49" s="277"/>
      <c r="C49" s="277"/>
      <c r="D49" s="277"/>
      <c r="E49" s="277"/>
      <c r="F49" s="277"/>
      <c r="G49" s="277"/>
      <c r="H49" s="277"/>
      <c r="I49" s="277"/>
      <c r="J49" s="277"/>
    </row>
    <row r="50" spans="1:10" s="98" customFormat="1" ht="15" customHeight="1">
      <c r="A50" s="96"/>
      <c r="B50" s="361" t="s">
        <v>310</v>
      </c>
      <c r="C50" s="361"/>
      <c r="D50" s="361"/>
      <c r="E50" s="361"/>
      <c r="F50" s="361"/>
      <c r="G50" s="361"/>
      <c r="H50" s="361"/>
      <c r="I50" s="361"/>
      <c r="J50" s="361"/>
    </row>
    <row r="51" spans="1:10" s="98" customFormat="1" ht="15" customHeight="1">
      <c r="A51" s="96"/>
      <c r="B51" s="354" t="s">
        <v>311</v>
      </c>
      <c r="C51" s="355"/>
      <c r="D51" s="355"/>
      <c r="E51" s="355"/>
      <c r="F51" s="355"/>
      <c r="G51" s="355"/>
      <c r="H51" s="355"/>
      <c r="I51" s="355"/>
      <c r="J51" s="355"/>
    </row>
    <row r="52" spans="1:10" s="98" customFormat="1" ht="15" customHeight="1">
      <c r="A52" s="96"/>
      <c r="B52" s="355"/>
      <c r="C52" s="355"/>
      <c r="D52" s="355"/>
      <c r="E52" s="355"/>
      <c r="F52" s="355"/>
      <c r="G52" s="355"/>
      <c r="H52" s="355"/>
      <c r="I52" s="355"/>
      <c r="J52" s="355"/>
    </row>
    <row r="53" spans="1:10" s="98" customFormat="1" ht="15" customHeight="1">
      <c r="A53" s="96"/>
      <c r="B53" s="277"/>
      <c r="C53" s="277"/>
      <c r="D53" s="277"/>
      <c r="E53" s="277"/>
      <c r="F53" s="277"/>
      <c r="G53" s="277"/>
      <c r="H53" s="277"/>
      <c r="I53" s="277"/>
      <c r="J53" s="277"/>
    </row>
    <row r="54" spans="1:11" s="98" customFormat="1" ht="15" customHeight="1">
      <c r="A54" s="96"/>
      <c r="B54" s="361" t="s">
        <v>312</v>
      </c>
      <c r="C54" s="361"/>
      <c r="D54" s="361"/>
      <c r="E54" s="361"/>
      <c r="F54" s="361"/>
      <c r="G54" s="361"/>
      <c r="H54" s="361"/>
      <c r="I54" s="361"/>
      <c r="J54" s="361"/>
      <c r="K54" s="361"/>
    </row>
    <row r="55" spans="1:10" s="98" customFormat="1" ht="15" customHeight="1">
      <c r="A55" s="96"/>
      <c r="B55" s="354" t="s">
        <v>313</v>
      </c>
      <c r="C55" s="355"/>
      <c r="D55" s="355"/>
      <c r="E55" s="355"/>
      <c r="F55" s="355"/>
      <c r="G55" s="355"/>
      <c r="H55" s="355"/>
      <c r="I55" s="355"/>
      <c r="J55" s="355"/>
    </row>
    <row r="56" spans="1:10" s="98" customFormat="1" ht="15" customHeight="1">
      <c r="A56" s="96"/>
      <c r="B56" s="354"/>
      <c r="C56" s="355"/>
      <c r="D56" s="355"/>
      <c r="E56" s="355"/>
      <c r="F56" s="355"/>
      <c r="G56" s="355"/>
      <c r="H56" s="355"/>
      <c r="I56" s="355"/>
      <c r="J56" s="355"/>
    </row>
    <row r="57" spans="1:10" s="98" customFormat="1" ht="15" customHeight="1">
      <c r="A57" s="96"/>
      <c r="B57" s="355"/>
      <c r="C57" s="355"/>
      <c r="D57" s="355"/>
      <c r="E57" s="355"/>
      <c r="F57" s="355"/>
      <c r="G57" s="355"/>
      <c r="H57" s="355"/>
      <c r="I57" s="355"/>
      <c r="J57" s="355"/>
    </row>
    <row r="58" spans="1:10" s="98" customFormat="1" ht="15" customHeight="1">
      <c r="A58" s="96"/>
      <c r="B58" s="355"/>
      <c r="C58" s="355"/>
      <c r="D58" s="355"/>
      <c r="E58" s="355"/>
      <c r="F58" s="355"/>
      <c r="G58" s="355"/>
      <c r="H58" s="355"/>
      <c r="I58" s="355"/>
      <c r="J58" s="355"/>
    </row>
    <row r="59" spans="1:10" s="98" customFormat="1" ht="15" customHeight="1">
      <c r="A59" s="96"/>
      <c r="B59" s="277"/>
      <c r="C59" s="277"/>
      <c r="D59" s="277"/>
      <c r="E59" s="277"/>
      <c r="F59" s="277"/>
      <c r="G59" s="277"/>
      <c r="H59" s="277"/>
      <c r="I59" s="277"/>
      <c r="J59" s="277"/>
    </row>
    <row r="60" spans="1:11" s="98" customFormat="1" ht="15" customHeight="1">
      <c r="A60" s="96"/>
      <c r="B60" s="316" t="s">
        <v>314</v>
      </c>
      <c r="C60" s="362" t="s">
        <v>315</v>
      </c>
      <c r="D60" s="362"/>
      <c r="E60" s="362"/>
      <c r="F60" s="362"/>
      <c r="G60" s="362"/>
      <c r="H60" s="362"/>
      <c r="I60" s="362"/>
      <c r="J60" s="362"/>
      <c r="K60" s="362"/>
    </row>
    <row r="61" spans="1:10" s="98" customFormat="1" ht="15" customHeight="1">
      <c r="A61" s="96"/>
      <c r="B61" s="362" t="s">
        <v>323</v>
      </c>
      <c r="C61" s="362"/>
      <c r="D61" s="362"/>
      <c r="E61" s="362"/>
      <c r="F61" s="362"/>
      <c r="G61" s="362"/>
      <c r="H61" s="362"/>
      <c r="I61" s="362"/>
      <c r="J61" s="362"/>
    </row>
    <row r="62" spans="1:10" s="98" customFormat="1" ht="15" customHeight="1">
      <c r="A62" s="96"/>
      <c r="B62" s="362"/>
      <c r="C62" s="362"/>
      <c r="D62" s="362"/>
      <c r="E62" s="362"/>
      <c r="F62" s="362"/>
      <c r="G62" s="362"/>
      <c r="H62" s="362"/>
      <c r="I62" s="362"/>
      <c r="J62" s="362"/>
    </row>
    <row r="63" spans="1:10" s="98" customFormat="1" ht="15" customHeight="1">
      <c r="A63" s="96"/>
      <c r="B63" s="362" t="s">
        <v>324</v>
      </c>
      <c r="C63" s="362"/>
      <c r="D63" s="362"/>
      <c r="E63" s="362"/>
      <c r="F63" s="362"/>
      <c r="G63" s="362"/>
      <c r="H63" s="362"/>
      <c r="I63" s="362"/>
      <c r="J63" s="362"/>
    </row>
    <row r="64" spans="1:10" s="98" customFormat="1" ht="15" customHeight="1">
      <c r="A64" s="96"/>
      <c r="B64" s="277"/>
      <c r="C64" s="277"/>
      <c r="D64" s="277"/>
      <c r="E64" s="277"/>
      <c r="F64" s="277"/>
      <c r="G64" s="277"/>
      <c r="H64" s="277"/>
      <c r="I64" s="277"/>
      <c r="J64" s="277"/>
    </row>
    <row r="65" spans="1:10" s="98" customFormat="1" ht="15" customHeight="1">
      <c r="A65" s="96"/>
      <c r="B65" s="354" t="s">
        <v>369</v>
      </c>
      <c r="C65" s="355"/>
      <c r="D65" s="355"/>
      <c r="E65" s="355"/>
      <c r="F65" s="355"/>
      <c r="G65" s="355"/>
      <c r="H65" s="355"/>
      <c r="I65" s="355"/>
      <c r="J65" s="355"/>
    </row>
    <row r="66" spans="1:10" s="98" customFormat="1" ht="15" customHeight="1">
      <c r="A66" s="96"/>
      <c r="B66" s="355"/>
      <c r="C66" s="355"/>
      <c r="D66" s="355"/>
      <c r="E66" s="355"/>
      <c r="F66" s="355"/>
      <c r="G66" s="355"/>
      <c r="H66" s="355"/>
      <c r="I66" s="355"/>
      <c r="J66" s="355"/>
    </row>
    <row r="67" spans="1:10" s="98" customFormat="1" ht="15" customHeight="1">
      <c r="A67" s="96"/>
      <c r="B67" s="355"/>
      <c r="C67" s="355"/>
      <c r="D67" s="355"/>
      <c r="E67" s="355"/>
      <c r="F67" s="355"/>
      <c r="G67" s="355"/>
      <c r="H67" s="355"/>
      <c r="I67" s="355"/>
      <c r="J67" s="355"/>
    </row>
    <row r="68" spans="1:10" s="98" customFormat="1" ht="15" customHeight="1">
      <c r="A68" s="96"/>
      <c r="B68" s="277"/>
      <c r="C68" s="277"/>
      <c r="D68" s="277"/>
      <c r="E68" s="277"/>
      <c r="F68" s="277"/>
      <c r="G68" s="277"/>
      <c r="H68" s="277"/>
      <c r="I68" s="277"/>
      <c r="J68" s="277"/>
    </row>
    <row r="69" spans="1:10" s="98" customFormat="1" ht="15" customHeight="1">
      <c r="A69" s="96"/>
      <c r="B69" s="317" t="s">
        <v>370</v>
      </c>
      <c r="C69" s="277"/>
      <c r="D69" s="277"/>
      <c r="E69" s="277"/>
      <c r="F69" s="277"/>
      <c r="G69" s="277"/>
      <c r="H69" s="277"/>
      <c r="I69" s="277"/>
      <c r="J69" s="277"/>
    </row>
    <row r="70" spans="1:10" s="98" customFormat="1" ht="15" customHeight="1">
      <c r="A70" s="96"/>
      <c r="B70" s="277"/>
      <c r="C70" s="277"/>
      <c r="D70" s="277"/>
      <c r="E70" s="277"/>
      <c r="F70" s="277"/>
      <c r="G70" s="277"/>
      <c r="H70" s="277"/>
      <c r="I70" s="277"/>
      <c r="J70" s="277"/>
    </row>
    <row r="71" spans="1:10" s="98" customFormat="1" ht="15" customHeight="1">
      <c r="A71" s="96"/>
      <c r="B71" s="354" t="s">
        <v>371</v>
      </c>
      <c r="C71" s="355"/>
      <c r="D71" s="355"/>
      <c r="E71" s="355"/>
      <c r="F71" s="355"/>
      <c r="G71" s="355"/>
      <c r="H71" s="355"/>
      <c r="I71" s="355"/>
      <c r="J71" s="355"/>
    </row>
    <row r="72" spans="1:10" s="98" customFormat="1" ht="15" customHeight="1">
      <c r="A72" s="96"/>
      <c r="B72" s="354"/>
      <c r="C72" s="355"/>
      <c r="D72" s="355"/>
      <c r="E72" s="355"/>
      <c r="F72" s="355"/>
      <c r="G72" s="355"/>
      <c r="H72" s="355"/>
      <c r="I72" s="355"/>
      <c r="J72" s="355"/>
    </row>
    <row r="73" spans="1:10" s="98" customFormat="1" ht="15" customHeight="1">
      <c r="A73" s="96"/>
      <c r="B73" s="354"/>
      <c r="C73" s="355"/>
      <c r="D73" s="355"/>
      <c r="E73" s="355"/>
      <c r="F73" s="355"/>
      <c r="G73" s="355"/>
      <c r="H73" s="355"/>
      <c r="I73" s="355"/>
      <c r="J73" s="355"/>
    </row>
    <row r="74" spans="1:10" s="98" customFormat="1" ht="15" customHeight="1">
      <c r="A74" s="96"/>
      <c r="B74" s="354"/>
      <c r="C74" s="355"/>
      <c r="D74" s="355"/>
      <c r="E74" s="355"/>
      <c r="F74" s="355"/>
      <c r="G74" s="355"/>
      <c r="H74" s="355"/>
      <c r="I74" s="355"/>
      <c r="J74" s="355"/>
    </row>
    <row r="75" spans="1:10" s="98" customFormat="1" ht="15" customHeight="1">
      <c r="A75" s="96"/>
      <c r="B75" s="355"/>
      <c r="C75" s="355"/>
      <c r="D75" s="355"/>
      <c r="E75" s="355"/>
      <c r="F75" s="355"/>
      <c r="G75" s="355"/>
      <c r="H75" s="355"/>
      <c r="I75" s="355"/>
      <c r="J75" s="355"/>
    </row>
    <row r="76" spans="1:10" s="98" customFormat="1" ht="15" customHeight="1">
      <c r="A76" s="96"/>
      <c r="B76" s="355"/>
      <c r="C76" s="355"/>
      <c r="D76" s="355"/>
      <c r="E76" s="355"/>
      <c r="F76" s="355"/>
      <c r="G76" s="355"/>
      <c r="H76" s="355"/>
      <c r="I76" s="355"/>
      <c r="J76" s="355"/>
    </row>
    <row r="77" spans="1:10" s="98" customFormat="1" ht="15" customHeight="1">
      <c r="A77" s="96"/>
      <c r="B77" s="277"/>
      <c r="C77" s="277"/>
      <c r="D77" s="277"/>
      <c r="E77" s="277"/>
      <c r="F77" s="277"/>
      <c r="G77" s="277"/>
      <c r="H77" s="277"/>
      <c r="I77" s="277"/>
      <c r="J77" s="277"/>
    </row>
    <row r="78" spans="1:10" s="98" customFormat="1" ht="15" customHeight="1">
      <c r="A78" s="96"/>
      <c r="B78" s="354" t="s">
        <v>372</v>
      </c>
      <c r="C78" s="355"/>
      <c r="D78" s="355"/>
      <c r="E78" s="355"/>
      <c r="F78" s="355"/>
      <c r="G78" s="355"/>
      <c r="H78" s="355"/>
      <c r="I78" s="355"/>
      <c r="J78" s="355"/>
    </row>
    <row r="79" spans="1:10" s="98" customFormat="1" ht="15" customHeight="1">
      <c r="A79" s="96"/>
      <c r="B79" s="354"/>
      <c r="C79" s="355"/>
      <c r="D79" s="355"/>
      <c r="E79" s="355"/>
      <c r="F79" s="355"/>
      <c r="G79" s="355"/>
      <c r="H79" s="355"/>
      <c r="I79" s="355"/>
      <c r="J79" s="355"/>
    </row>
    <row r="80" spans="1:10" s="98" customFormat="1" ht="15" customHeight="1">
      <c r="A80" s="96"/>
      <c r="B80" s="354"/>
      <c r="C80" s="355"/>
      <c r="D80" s="355"/>
      <c r="E80" s="355"/>
      <c r="F80" s="355"/>
      <c r="G80" s="355"/>
      <c r="H80" s="355"/>
      <c r="I80" s="355"/>
      <c r="J80" s="355"/>
    </row>
    <row r="81" spans="1:10" s="98" customFormat="1" ht="15" customHeight="1">
      <c r="A81" s="96"/>
      <c r="B81" s="355"/>
      <c r="C81" s="355"/>
      <c r="D81" s="355"/>
      <c r="E81" s="355"/>
      <c r="F81" s="355"/>
      <c r="G81" s="355"/>
      <c r="H81" s="355"/>
      <c r="I81" s="355"/>
      <c r="J81" s="355"/>
    </row>
    <row r="82" spans="1:10" s="98" customFormat="1" ht="15" customHeight="1">
      <c r="A82" s="96"/>
      <c r="B82" s="355"/>
      <c r="C82" s="355"/>
      <c r="D82" s="355"/>
      <c r="E82" s="355"/>
      <c r="F82" s="355"/>
      <c r="G82" s="355"/>
      <c r="H82" s="355"/>
      <c r="I82" s="355"/>
      <c r="J82" s="355"/>
    </row>
    <row r="83" spans="1:10" s="98" customFormat="1" ht="15" customHeight="1">
      <c r="A83" s="96"/>
      <c r="B83" s="277"/>
      <c r="C83" s="277"/>
      <c r="D83" s="277"/>
      <c r="E83" s="277"/>
      <c r="F83" s="277"/>
      <c r="G83" s="277"/>
      <c r="H83" s="277"/>
      <c r="I83" s="277"/>
      <c r="J83" s="277"/>
    </row>
    <row r="84" spans="1:10" s="98" customFormat="1" ht="15" customHeight="1">
      <c r="A84" s="96"/>
      <c r="B84" s="354" t="s">
        <v>373</v>
      </c>
      <c r="C84" s="355"/>
      <c r="D84" s="355"/>
      <c r="E84" s="355"/>
      <c r="F84" s="355"/>
      <c r="G84" s="355"/>
      <c r="H84" s="355"/>
      <c r="I84" s="355"/>
      <c r="J84" s="355"/>
    </row>
    <row r="85" spans="1:10" s="98" customFormat="1" ht="15" customHeight="1">
      <c r="A85" s="96"/>
      <c r="B85" s="354"/>
      <c r="C85" s="355"/>
      <c r="D85" s="355"/>
      <c r="E85" s="355"/>
      <c r="F85" s="355"/>
      <c r="G85" s="355"/>
      <c r="H85" s="355"/>
      <c r="I85" s="355"/>
      <c r="J85" s="355"/>
    </row>
    <row r="86" spans="1:10" s="98" customFormat="1" ht="15" customHeight="1">
      <c r="A86" s="96"/>
      <c r="B86" s="355"/>
      <c r="C86" s="355"/>
      <c r="D86" s="355"/>
      <c r="E86" s="355"/>
      <c r="F86" s="355"/>
      <c r="G86" s="355"/>
      <c r="H86" s="355"/>
      <c r="I86" s="355"/>
      <c r="J86" s="355"/>
    </row>
    <row r="87" spans="1:11" s="98" customFormat="1" ht="15" customHeight="1">
      <c r="A87" s="96"/>
      <c r="B87" s="355"/>
      <c r="C87" s="355"/>
      <c r="D87" s="355"/>
      <c r="E87" s="355"/>
      <c r="F87" s="355"/>
      <c r="G87" s="355"/>
      <c r="H87" s="355"/>
      <c r="I87" s="355"/>
      <c r="J87" s="355"/>
      <c r="K87" s="320"/>
    </row>
    <row r="88" spans="1:11" s="98" customFormat="1" ht="15" customHeight="1">
      <c r="A88" s="96"/>
      <c r="B88" s="318"/>
      <c r="C88" s="318"/>
      <c r="D88" s="318"/>
      <c r="E88" s="230"/>
      <c r="F88" s="318"/>
      <c r="G88" s="318"/>
      <c r="H88" s="318"/>
      <c r="I88" s="318"/>
      <c r="J88" s="319"/>
      <c r="K88" s="320"/>
    </row>
    <row r="89" spans="1:11" s="98" customFormat="1" ht="15" customHeight="1">
      <c r="A89" s="96"/>
      <c r="B89" s="318" t="s">
        <v>343</v>
      </c>
      <c r="C89" s="318"/>
      <c r="D89" s="318"/>
      <c r="E89" s="230"/>
      <c r="F89" s="318"/>
      <c r="G89" s="318"/>
      <c r="H89" s="318"/>
      <c r="I89" s="321"/>
      <c r="J89" s="319"/>
      <c r="K89" s="320"/>
    </row>
    <row r="90" spans="1:10" s="98" customFormat="1" ht="15" customHeight="1">
      <c r="A90" s="96"/>
      <c r="B90" s="277"/>
      <c r="C90" s="277"/>
      <c r="D90" s="277"/>
      <c r="E90" s="277"/>
      <c r="F90" s="277"/>
      <c r="G90" s="277"/>
      <c r="H90" s="277"/>
      <c r="I90" s="277"/>
      <c r="J90" s="277"/>
    </row>
    <row r="91" spans="1:10" s="98" customFormat="1" ht="15" customHeight="1">
      <c r="A91" s="96"/>
      <c r="B91" s="340" t="s">
        <v>345</v>
      </c>
      <c r="C91" s="300"/>
      <c r="D91" s="323"/>
      <c r="E91" s="300"/>
      <c r="F91" s="300"/>
      <c r="G91" s="300"/>
      <c r="H91" s="300"/>
      <c r="I91" s="300"/>
      <c r="J91" s="300"/>
    </row>
    <row r="92" spans="1:10" s="98" customFormat="1" ht="15" customHeight="1">
      <c r="A92" s="96"/>
      <c r="B92" s="324"/>
      <c r="C92" s="300"/>
      <c r="D92" s="323"/>
      <c r="E92" s="300"/>
      <c r="F92" s="300"/>
      <c r="G92" s="300"/>
      <c r="H92" s="300"/>
      <c r="I92" s="300"/>
      <c r="J92" s="300"/>
    </row>
    <row r="93" spans="1:10" s="98" customFormat="1" ht="15" customHeight="1">
      <c r="A93" s="96"/>
      <c r="B93" s="325" t="s">
        <v>346</v>
      </c>
      <c r="C93" s="325"/>
      <c r="E93" s="326" t="s">
        <v>344</v>
      </c>
      <c r="F93" s="326"/>
      <c r="G93" s="326"/>
      <c r="H93" s="326"/>
      <c r="I93" s="326"/>
      <c r="J93" s="326"/>
    </row>
    <row r="94" spans="1:10" s="98" customFormat="1" ht="15" customHeight="1">
      <c r="A94" s="96"/>
      <c r="B94" s="327"/>
      <c r="C94" s="327"/>
      <c r="D94" s="327"/>
      <c r="E94" s="327"/>
      <c r="F94" s="327"/>
      <c r="G94" s="327"/>
      <c r="H94" s="327"/>
      <c r="I94" s="327"/>
      <c r="J94" s="327"/>
    </row>
    <row r="95" spans="1:10" s="98" customFormat="1" ht="15" customHeight="1">
      <c r="A95" s="96"/>
      <c r="B95" s="328" t="s">
        <v>347</v>
      </c>
      <c r="C95" s="328"/>
      <c r="D95" s="328"/>
      <c r="E95" s="328"/>
      <c r="F95" s="327"/>
      <c r="G95" s="327"/>
      <c r="H95" s="327"/>
      <c r="I95" s="327"/>
      <c r="J95" s="327"/>
    </row>
    <row r="96" spans="1:10" s="98" customFormat="1" ht="15" customHeight="1">
      <c r="A96" s="96"/>
      <c r="B96" s="329"/>
      <c r="C96" s="330"/>
      <c r="D96" s="330"/>
      <c r="E96" s="330"/>
      <c r="F96" s="327"/>
      <c r="G96" s="327"/>
      <c r="H96" s="327"/>
      <c r="I96" s="327"/>
      <c r="J96" s="327"/>
    </row>
    <row r="97" spans="1:10" s="98" customFormat="1" ht="15" customHeight="1">
      <c r="A97" s="96"/>
      <c r="B97" s="359" t="s">
        <v>224</v>
      </c>
      <c r="C97" s="359"/>
      <c r="D97" s="332" t="s">
        <v>225</v>
      </c>
      <c r="E97" s="325"/>
      <c r="F97" s="327"/>
      <c r="G97" s="327"/>
      <c r="H97" s="327"/>
      <c r="I97" s="327"/>
      <c r="J97" s="327"/>
    </row>
    <row r="98" spans="1:10" s="98" customFormat="1" ht="15" customHeight="1">
      <c r="A98" s="96"/>
      <c r="B98" s="359" t="s">
        <v>226</v>
      </c>
      <c r="C98" s="359"/>
      <c r="D98" s="332" t="s">
        <v>227</v>
      </c>
      <c r="E98" s="325"/>
      <c r="F98" s="327"/>
      <c r="G98" s="327"/>
      <c r="H98" s="327"/>
      <c r="I98" s="327"/>
      <c r="J98" s="327"/>
    </row>
    <row r="99" spans="1:10" s="98" customFormat="1" ht="15" customHeight="1">
      <c r="A99" s="96"/>
      <c r="B99" s="359" t="s">
        <v>228</v>
      </c>
      <c r="C99" s="359"/>
      <c r="D99" s="332" t="s">
        <v>229</v>
      </c>
      <c r="E99" s="325"/>
      <c r="F99" s="327"/>
      <c r="G99" s="327"/>
      <c r="H99" s="327"/>
      <c r="I99" s="327"/>
      <c r="J99" s="327"/>
    </row>
    <row r="100" spans="1:10" s="98" customFormat="1" ht="15" customHeight="1">
      <c r="A100" s="96"/>
      <c r="B100" s="359" t="s">
        <v>230</v>
      </c>
      <c r="C100" s="359"/>
      <c r="D100" s="332" t="s">
        <v>231</v>
      </c>
      <c r="E100" s="325"/>
      <c r="F100" s="327"/>
      <c r="G100" s="327"/>
      <c r="H100" s="327"/>
      <c r="I100" s="327"/>
      <c r="J100" s="327"/>
    </row>
    <row r="101" spans="1:10" s="98" customFormat="1" ht="15" customHeight="1">
      <c r="A101" s="96"/>
      <c r="B101" s="359" t="s">
        <v>216</v>
      </c>
      <c r="C101" s="359"/>
      <c r="D101" s="332" t="s">
        <v>374</v>
      </c>
      <c r="E101" s="325"/>
      <c r="F101" s="332"/>
      <c r="G101" s="332"/>
      <c r="H101" s="325"/>
      <c r="I101" s="325"/>
      <c r="J101" s="325"/>
    </row>
    <row r="102" spans="1:10" s="98" customFormat="1" ht="15" customHeight="1">
      <c r="A102" s="96"/>
      <c r="B102" s="359" t="s">
        <v>217</v>
      </c>
      <c r="C102" s="359"/>
      <c r="D102" s="332" t="s">
        <v>375</v>
      </c>
      <c r="E102" s="325"/>
      <c r="F102" s="332"/>
      <c r="G102" s="332"/>
      <c r="H102" s="325"/>
      <c r="I102" s="325"/>
      <c r="J102" s="325"/>
    </row>
    <row r="103" spans="1:12" s="98" customFormat="1" ht="15" customHeight="1">
      <c r="A103" s="96"/>
      <c r="B103" s="359" t="s">
        <v>218</v>
      </c>
      <c r="C103" s="359"/>
      <c r="D103" s="332" t="s">
        <v>351</v>
      </c>
      <c r="E103" s="325"/>
      <c r="F103" s="332"/>
      <c r="G103" s="332"/>
      <c r="H103" s="325"/>
      <c r="I103" s="325"/>
      <c r="J103" s="325"/>
      <c r="K103" s="331"/>
      <c r="L103" s="331"/>
    </row>
    <row r="104" spans="1:12" s="98" customFormat="1" ht="15" customHeight="1">
      <c r="A104" s="96"/>
      <c r="B104" s="325" t="s">
        <v>364</v>
      </c>
      <c r="C104" s="331"/>
      <c r="D104" s="332"/>
      <c r="E104" s="325" t="s">
        <v>348</v>
      </c>
      <c r="F104" s="332"/>
      <c r="G104" s="332"/>
      <c r="H104" s="325"/>
      <c r="I104" s="325"/>
      <c r="J104" s="325"/>
      <c r="K104" s="331"/>
      <c r="L104" s="331"/>
    </row>
    <row r="105" spans="1:10" s="98" customFormat="1" ht="15" customHeight="1">
      <c r="A105" s="96"/>
      <c r="B105" s="325" t="s">
        <v>349</v>
      </c>
      <c r="C105" s="332"/>
      <c r="D105" s="332"/>
      <c r="E105" s="98" t="s">
        <v>350</v>
      </c>
      <c r="F105" s="332"/>
      <c r="G105" s="332"/>
      <c r="H105" s="325"/>
      <c r="I105" s="325"/>
      <c r="J105" s="325"/>
    </row>
    <row r="106" spans="1:10" s="98" customFormat="1" ht="15" customHeight="1">
      <c r="A106" s="96"/>
      <c r="B106" s="325" t="s">
        <v>346</v>
      </c>
      <c r="C106" s="332"/>
      <c r="D106" s="332"/>
      <c r="E106" s="325" t="s">
        <v>215</v>
      </c>
      <c r="F106" s="332"/>
      <c r="G106" s="332"/>
      <c r="H106" s="325"/>
      <c r="I106" s="325"/>
      <c r="J106" s="325"/>
    </row>
    <row r="107" spans="1:10" s="98" customFormat="1" ht="15" customHeight="1">
      <c r="A107" s="96"/>
      <c r="B107" s="322" t="s">
        <v>232</v>
      </c>
      <c r="C107" s="322"/>
      <c r="D107" s="332" t="s">
        <v>233</v>
      </c>
      <c r="E107" s="325"/>
      <c r="F107" s="332"/>
      <c r="G107" s="332"/>
      <c r="H107" s="325"/>
      <c r="I107" s="325"/>
      <c r="J107" s="325"/>
    </row>
    <row r="108" spans="1:10" s="98" customFormat="1" ht="15" customHeight="1">
      <c r="A108" s="96"/>
      <c r="B108" s="322"/>
      <c r="C108" s="322"/>
      <c r="D108" s="332"/>
      <c r="E108" s="325"/>
      <c r="F108" s="332"/>
      <c r="G108" s="332"/>
      <c r="H108" s="325"/>
      <c r="I108" s="325"/>
      <c r="J108" s="325"/>
    </row>
    <row r="109" spans="1:10" s="98" customFormat="1" ht="15" customHeight="1">
      <c r="A109" s="96"/>
      <c r="B109" s="328" t="s">
        <v>352</v>
      </c>
      <c r="C109" s="322"/>
      <c r="D109" s="332"/>
      <c r="E109" s="325"/>
      <c r="F109" s="332"/>
      <c r="G109" s="332"/>
      <c r="H109" s="325"/>
      <c r="I109" s="325"/>
      <c r="J109" s="325"/>
    </row>
    <row r="110" spans="1:10" s="98" customFormat="1" ht="15" customHeight="1">
      <c r="A110" s="96"/>
      <c r="B110" s="322"/>
      <c r="C110" s="322"/>
      <c r="D110" s="332"/>
      <c r="E110" s="325"/>
      <c r="F110" s="332"/>
      <c r="G110" s="332"/>
      <c r="H110" s="325"/>
      <c r="I110" s="325"/>
      <c r="J110" s="325"/>
    </row>
    <row r="111" spans="1:10" s="98" customFormat="1" ht="15" customHeight="1">
      <c r="A111" s="96"/>
      <c r="B111" s="325" t="s">
        <v>353</v>
      </c>
      <c r="C111" s="322"/>
      <c r="D111" s="332"/>
      <c r="E111" s="325" t="s">
        <v>354</v>
      </c>
      <c r="F111" s="332"/>
      <c r="G111" s="332"/>
      <c r="H111" s="325"/>
      <c r="I111" s="325"/>
      <c r="J111" s="325"/>
    </row>
    <row r="112" spans="1:10" s="98" customFormat="1" ht="15" customHeight="1">
      <c r="A112" s="96"/>
      <c r="B112" s="322"/>
      <c r="C112" s="322"/>
      <c r="D112" s="332"/>
      <c r="E112" s="325"/>
      <c r="F112" s="332"/>
      <c r="G112" s="332"/>
      <c r="H112" s="325"/>
      <c r="I112" s="325"/>
      <c r="J112" s="325"/>
    </row>
    <row r="113" spans="1:10" s="98" customFormat="1" ht="15" customHeight="1">
      <c r="A113" s="96"/>
      <c r="B113" s="328" t="s">
        <v>355</v>
      </c>
      <c r="C113" s="277"/>
      <c r="D113" s="277"/>
      <c r="E113" s="277"/>
      <c r="F113" s="277"/>
      <c r="G113" s="277"/>
      <c r="H113" s="277"/>
      <c r="I113" s="277"/>
      <c r="J113" s="277"/>
    </row>
    <row r="114" s="98" customFormat="1" ht="15" customHeight="1">
      <c r="A114" s="96"/>
    </row>
    <row r="115" spans="1:4" s="98" customFormat="1" ht="15" customHeight="1">
      <c r="A115" s="96"/>
      <c r="B115" s="359" t="s">
        <v>221</v>
      </c>
      <c r="C115" s="359"/>
      <c r="D115" s="332" t="s">
        <v>222</v>
      </c>
    </row>
    <row r="116" spans="1:4" s="98" customFormat="1" ht="15" customHeight="1">
      <c r="A116" s="96"/>
      <c r="D116" s="332" t="s">
        <v>223</v>
      </c>
    </row>
    <row r="117" spans="1:10" s="98" customFormat="1" ht="15" customHeight="1">
      <c r="A117" s="96"/>
      <c r="B117" s="277"/>
      <c r="C117" s="277"/>
      <c r="D117" s="277"/>
      <c r="E117" s="277"/>
      <c r="F117" s="277"/>
      <c r="G117" s="277"/>
      <c r="H117" s="277"/>
      <c r="I117" s="277"/>
      <c r="J117" s="277"/>
    </row>
    <row r="118" spans="1:10" s="98" customFormat="1" ht="15" customHeight="1">
      <c r="A118" s="96"/>
      <c r="B118" s="333" t="s">
        <v>316</v>
      </c>
      <c r="C118" s="334"/>
      <c r="D118" s="334"/>
      <c r="E118" s="334"/>
      <c r="F118" s="334"/>
      <c r="G118" s="334"/>
      <c r="H118" s="334"/>
      <c r="I118" s="334"/>
      <c r="J118" s="334"/>
    </row>
    <row r="119" spans="1:10" s="98" customFormat="1" ht="15" customHeight="1">
      <c r="A119" s="96"/>
      <c r="B119" s="230"/>
      <c r="C119" s="230"/>
      <c r="D119" s="230"/>
      <c r="E119" s="230"/>
      <c r="F119" s="230"/>
      <c r="G119" s="230"/>
      <c r="H119" s="230"/>
      <c r="I119" s="230"/>
      <c r="J119" s="230"/>
    </row>
    <row r="120" spans="1:10" s="98" customFormat="1" ht="15" customHeight="1">
      <c r="A120" s="96"/>
      <c r="B120" s="356" t="s">
        <v>376</v>
      </c>
      <c r="C120" s="356"/>
      <c r="D120" s="356"/>
      <c r="E120" s="356"/>
      <c r="F120" s="356"/>
      <c r="G120" s="356"/>
      <c r="H120" s="356"/>
      <c r="I120" s="356"/>
      <c r="J120" s="356"/>
    </row>
    <row r="121" spans="1:10" s="98" customFormat="1" ht="15" customHeight="1">
      <c r="A121" s="96"/>
      <c r="B121" s="354" t="s">
        <v>317</v>
      </c>
      <c r="C121" s="355"/>
      <c r="D121" s="355"/>
      <c r="E121" s="355"/>
      <c r="F121" s="355"/>
      <c r="G121" s="355"/>
      <c r="H121" s="355"/>
      <c r="I121" s="355"/>
      <c r="J121" s="355"/>
    </row>
    <row r="122" spans="1:10" s="98" customFormat="1" ht="15" customHeight="1">
      <c r="A122" s="96"/>
      <c r="B122" s="354"/>
      <c r="C122" s="355"/>
      <c r="D122" s="355"/>
      <c r="E122" s="355"/>
      <c r="F122" s="355"/>
      <c r="G122" s="355"/>
      <c r="H122" s="355"/>
      <c r="I122" s="355"/>
      <c r="J122" s="355"/>
    </row>
    <row r="123" spans="1:10" s="98" customFormat="1" ht="15" customHeight="1">
      <c r="A123" s="96"/>
      <c r="B123" s="354"/>
      <c r="C123" s="355"/>
      <c r="D123" s="355"/>
      <c r="E123" s="355"/>
      <c r="F123" s="355"/>
      <c r="G123" s="355"/>
      <c r="H123" s="355"/>
      <c r="I123" s="355"/>
      <c r="J123" s="355"/>
    </row>
    <row r="124" spans="1:10" s="98" customFormat="1" ht="15" customHeight="1">
      <c r="A124" s="96"/>
      <c r="B124" s="354"/>
      <c r="C124" s="355"/>
      <c r="D124" s="355"/>
      <c r="E124" s="355"/>
      <c r="F124" s="355"/>
      <c r="G124" s="355"/>
      <c r="H124" s="355"/>
      <c r="I124" s="355"/>
      <c r="J124" s="355"/>
    </row>
    <row r="125" spans="1:10" s="98" customFormat="1" ht="15" customHeight="1">
      <c r="A125" s="96"/>
      <c r="B125" s="354"/>
      <c r="C125" s="355"/>
      <c r="D125" s="355"/>
      <c r="E125" s="355"/>
      <c r="F125" s="355"/>
      <c r="G125" s="355"/>
      <c r="H125" s="355"/>
      <c r="I125" s="355"/>
      <c r="J125" s="355"/>
    </row>
    <row r="126" spans="1:10" s="98" customFormat="1" ht="15" customHeight="1">
      <c r="A126" s="96"/>
      <c r="B126" s="354"/>
      <c r="C126" s="355"/>
      <c r="D126" s="355"/>
      <c r="E126" s="355"/>
      <c r="F126" s="355"/>
      <c r="G126" s="355"/>
      <c r="H126" s="355"/>
      <c r="I126" s="355"/>
      <c r="J126" s="355"/>
    </row>
    <row r="127" spans="1:10" s="98" customFormat="1" ht="15" customHeight="1">
      <c r="A127" s="96"/>
      <c r="B127" s="354"/>
      <c r="C127" s="355"/>
      <c r="D127" s="355"/>
      <c r="E127" s="355"/>
      <c r="F127" s="355"/>
      <c r="G127" s="355"/>
      <c r="H127" s="355"/>
      <c r="I127" s="355"/>
      <c r="J127" s="355"/>
    </row>
    <row r="128" spans="1:10" s="98" customFormat="1" ht="15" customHeight="1">
      <c r="A128" s="96"/>
      <c r="B128" s="355"/>
      <c r="C128" s="355"/>
      <c r="D128" s="355"/>
      <c r="E128" s="355"/>
      <c r="F128" s="355"/>
      <c r="G128" s="355"/>
      <c r="H128" s="355"/>
      <c r="I128" s="355"/>
      <c r="J128" s="355"/>
    </row>
    <row r="129" spans="1:10" s="98" customFormat="1" ht="15" customHeight="1">
      <c r="A129" s="96"/>
      <c r="B129" s="277"/>
      <c r="C129" s="277"/>
      <c r="D129" s="277"/>
      <c r="E129" s="277"/>
      <c r="F129" s="277"/>
      <c r="G129" s="277"/>
      <c r="H129" s="277"/>
      <c r="I129" s="277"/>
      <c r="J129" s="277"/>
    </row>
    <row r="130" spans="1:10" s="98" customFormat="1" ht="15" customHeight="1">
      <c r="A130" s="96"/>
      <c r="B130" s="341" t="s">
        <v>357</v>
      </c>
      <c r="C130" s="277"/>
      <c r="D130" s="277"/>
      <c r="E130" s="277"/>
      <c r="F130" s="277"/>
      <c r="G130" s="277"/>
      <c r="H130" s="277"/>
      <c r="I130" s="277"/>
      <c r="J130" s="277"/>
    </row>
    <row r="131" spans="1:10" s="98" customFormat="1" ht="15" customHeight="1">
      <c r="A131" s="96"/>
      <c r="B131" s="360" t="s">
        <v>356</v>
      </c>
      <c r="C131" s="360"/>
      <c r="D131" s="360"/>
      <c r="E131" s="360"/>
      <c r="F131" s="360"/>
      <c r="G131" s="360"/>
      <c r="H131" s="360"/>
      <c r="I131" s="360"/>
      <c r="J131" s="360"/>
    </row>
    <row r="132" spans="1:10" s="98" customFormat="1" ht="15" customHeight="1">
      <c r="A132" s="96"/>
      <c r="B132" s="360"/>
      <c r="C132" s="360"/>
      <c r="D132" s="360"/>
      <c r="E132" s="360"/>
      <c r="F132" s="360"/>
      <c r="G132" s="360"/>
      <c r="H132" s="360"/>
      <c r="I132" s="360"/>
      <c r="J132" s="360"/>
    </row>
    <row r="133" spans="1:10" s="98" customFormat="1" ht="15" customHeight="1">
      <c r="A133" s="96"/>
      <c r="B133" s="360"/>
      <c r="C133" s="360"/>
      <c r="D133" s="360"/>
      <c r="E133" s="360"/>
      <c r="F133" s="360"/>
      <c r="G133" s="360"/>
      <c r="H133" s="360"/>
      <c r="I133" s="360"/>
      <c r="J133" s="360"/>
    </row>
    <row r="134" spans="1:10" s="98" customFormat="1" ht="15" customHeight="1">
      <c r="A134" s="96"/>
      <c r="B134" s="360"/>
      <c r="C134" s="360"/>
      <c r="D134" s="360"/>
      <c r="E134" s="360"/>
      <c r="F134" s="360"/>
      <c r="G134" s="360"/>
      <c r="H134" s="360"/>
      <c r="I134" s="360"/>
      <c r="J134" s="360"/>
    </row>
    <row r="135" spans="1:10" s="98" customFormat="1" ht="15" customHeight="1">
      <c r="A135" s="96"/>
      <c r="B135" s="360"/>
      <c r="C135" s="360"/>
      <c r="D135" s="360"/>
      <c r="E135" s="360"/>
      <c r="F135" s="360"/>
      <c r="G135" s="360"/>
      <c r="H135" s="360"/>
      <c r="I135" s="360"/>
      <c r="J135" s="360"/>
    </row>
    <row r="136" spans="1:10" s="98" customFormat="1" ht="15" customHeight="1">
      <c r="A136" s="96"/>
      <c r="B136" s="360"/>
      <c r="C136" s="360"/>
      <c r="D136" s="360"/>
      <c r="E136" s="360"/>
      <c r="F136" s="360"/>
      <c r="G136" s="360"/>
      <c r="H136" s="360"/>
      <c r="I136" s="360"/>
      <c r="J136" s="360"/>
    </row>
    <row r="137" spans="1:10" s="98" customFormat="1" ht="15" customHeight="1">
      <c r="A137" s="96"/>
      <c r="B137" s="101"/>
      <c r="C137" s="101"/>
      <c r="D137" s="101"/>
      <c r="E137" s="101"/>
      <c r="F137" s="101"/>
      <c r="G137" s="101"/>
      <c r="H137" s="101"/>
      <c r="I137" s="101"/>
      <c r="J137" s="101"/>
    </row>
    <row r="138" spans="1:10" s="98" customFormat="1" ht="15" customHeight="1">
      <c r="A138" s="96"/>
      <c r="B138" s="341" t="s">
        <v>359</v>
      </c>
      <c r="C138" s="101"/>
      <c r="D138" s="101"/>
      <c r="E138" s="101"/>
      <c r="F138" s="101"/>
      <c r="G138" s="101"/>
      <c r="H138" s="101"/>
      <c r="I138" s="101"/>
      <c r="J138" s="101"/>
    </row>
    <row r="139" spans="1:10" s="98" customFormat="1" ht="15" customHeight="1">
      <c r="A139" s="96"/>
      <c r="B139" s="360" t="s">
        <v>358</v>
      </c>
      <c r="C139" s="360"/>
      <c r="D139" s="360"/>
      <c r="E139" s="360"/>
      <c r="F139" s="360"/>
      <c r="G139" s="360"/>
      <c r="H139" s="360"/>
      <c r="I139" s="360"/>
      <c r="J139" s="360"/>
    </row>
    <row r="140" spans="1:10" s="98" customFormat="1" ht="15" customHeight="1">
      <c r="A140" s="96"/>
      <c r="B140" s="360"/>
      <c r="C140" s="360"/>
      <c r="D140" s="360"/>
      <c r="E140" s="360"/>
      <c r="F140" s="360"/>
      <c r="G140" s="360"/>
      <c r="H140" s="360"/>
      <c r="I140" s="360"/>
      <c r="J140" s="360"/>
    </row>
    <row r="141" spans="1:10" s="98" customFormat="1" ht="15" customHeight="1">
      <c r="A141" s="96"/>
      <c r="B141" s="360"/>
      <c r="C141" s="360"/>
      <c r="D141" s="360"/>
      <c r="E141" s="360"/>
      <c r="F141" s="360"/>
      <c r="G141" s="360"/>
      <c r="H141" s="360"/>
      <c r="I141" s="360"/>
      <c r="J141" s="360"/>
    </row>
    <row r="142" spans="1:10" s="98" customFormat="1" ht="15" customHeight="1">
      <c r="A142" s="96"/>
      <c r="B142" s="360"/>
      <c r="C142" s="360"/>
      <c r="D142" s="360"/>
      <c r="E142" s="360"/>
      <c r="F142" s="360"/>
      <c r="G142" s="360"/>
      <c r="H142" s="360"/>
      <c r="I142" s="360"/>
      <c r="J142" s="360"/>
    </row>
    <row r="143" spans="1:10" s="98" customFormat="1" ht="15" customHeight="1">
      <c r="A143" s="96"/>
      <c r="B143" s="360"/>
      <c r="C143" s="360"/>
      <c r="D143" s="360"/>
      <c r="E143" s="360"/>
      <c r="F143" s="360"/>
      <c r="G143" s="360"/>
      <c r="H143" s="360"/>
      <c r="I143" s="360"/>
      <c r="J143" s="360"/>
    </row>
    <row r="144" spans="1:10" s="98" customFormat="1" ht="15" customHeight="1">
      <c r="A144" s="96"/>
      <c r="B144" s="360"/>
      <c r="C144" s="360"/>
      <c r="D144" s="360"/>
      <c r="E144" s="360"/>
      <c r="F144" s="360"/>
      <c r="G144" s="360"/>
      <c r="H144" s="360"/>
      <c r="I144" s="360"/>
      <c r="J144" s="360"/>
    </row>
    <row r="145" spans="1:10" s="98" customFormat="1" ht="15" customHeight="1">
      <c r="A145" s="96"/>
      <c r="B145" s="360"/>
      <c r="C145" s="360"/>
      <c r="D145" s="360"/>
      <c r="E145" s="360"/>
      <c r="F145" s="360"/>
      <c r="G145" s="360"/>
      <c r="H145" s="360"/>
      <c r="I145" s="360"/>
      <c r="J145" s="360"/>
    </row>
    <row r="146" spans="1:10" s="98" customFormat="1" ht="15" customHeight="1">
      <c r="A146" s="96"/>
      <c r="B146" s="360"/>
      <c r="C146" s="360"/>
      <c r="D146" s="360"/>
      <c r="E146" s="360"/>
      <c r="F146" s="360"/>
      <c r="G146" s="360"/>
      <c r="H146" s="360"/>
      <c r="I146" s="360"/>
      <c r="J146" s="360"/>
    </row>
    <row r="147" spans="1:10" s="98" customFormat="1" ht="15" customHeight="1">
      <c r="A147" s="96"/>
      <c r="B147" s="360"/>
      <c r="C147" s="360"/>
      <c r="D147" s="360"/>
      <c r="E147" s="360"/>
      <c r="F147" s="360"/>
      <c r="G147" s="360"/>
      <c r="H147" s="360"/>
      <c r="I147" s="360"/>
      <c r="J147" s="360"/>
    </row>
    <row r="148" spans="1:10" s="98" customFormat="1" ht="15" customHeight="1">
      <c r="A148" s="96"/>
      <c r="B148" s="101"/>
      <c r="C148" s="101"/>
      <c r="D148" s="101"/>
      <c r="E148" s="101"/>
      <c r="F148" s="101"/>
      <c r="G148" s="101"/>
      <c r="H148" s="101"/>
      <c r="I148" s="101"/>
      <c r="J148" s="101"/>
    </row>
    <row r="149" spans="1:10" s="98" customFormat="1" ht="15" customHeight="1">
      <c r="A149" s="96"/>
      <c r="B149" s="341" t="s">
        <v>361</v>
      </c>
      <c r="C149" s="101"/>
      <c r="D149" s="101"/>
      <c r="E149" s="101"/>
      <c r="F149" s="101"/>
      <c r="G149" s="101"/>
      <c r="H149" s="101"/>
      <c r="I149" s="101"/>
      <c r="J149" s="101"/>
    </row>
    <row r="150" spans="1:10" s="98" customFormat="1" ht="15" customHeight="1">
      <c r="A150" s="96"/>
      <c r="B150" s="360" t="s">
        <v>360</v>
      </c>
      <c r="C150" s="360"/>
      <c r="D150" s="360"/>
      <c r="E150" s="360"/>
      <c r="F150" s="360"/>
      <c r="G150" s="360"/>
      <c r="H150" s="360"/>
      <c r="I150" s="360"/>
      <c r="J150" s="360"/>
    </row>
    <row r="151" spans="1:10" s="98" customFormat="1" ht="15" customHeight="1">
      <c r="A151" s="96"/>
      <c r="B151" s="360"/>
      <c r="C151" s="360"/>
      <c r="D151" s="360"/>
      <c r="E151" s="360"/>
      <c r="F151" s="360"/>
      <c r="G151" s="360"/>
      <c r="H151" s="360"/>
      <c r="I151" s="360"/>
      <c r="J151" s="360"/>
    </row>
    <row r="152" spans="1:10" s="98" customFormat="1" ht="15" customHeight="1">
      <c r="A152" s="96"/>
      <c r="B152" s="360"/>
      <c r="C152" s="360"/>
      <c r="D152" s="360"/>
      <c r="E152" s="360"/>
      <c r="F152" s="360"/>
      <c r="G152" s="360"/>
      <c r="H152" s="360"/>
      <c r="I152" s="360"/>
      <c r="J152" s="360"/>
    </row>
    <row r="153" spans="1:10" s="98" customFormat="1" ht="15" customHeight="1">
      <c r="A153" s="96"/>
      <c r="B153" s="360"/>
      <c r="C153" s="360"/>
      <c r="D153" s="360"/>
      <c r="E153" s="360"/>
      <c r="F153" s="360"/>
      <c r="G153" s="360"/>
      <c r="H153" s="360"/>
      <c r="I153" s="360"/>
      <c r="J153" s="360"/>
    </row>
    <row r="154" spans="1:10" s="98" customFormat="1" ht="15" customHeight="1">
      <c r="A154" s="96"/>
      <c r="B154" s="360"/>
      <c r="C154" s="360"/>
      <c r="D154" s="360"/>
      <c r="E154" s="360"/>
      <c r="F154" s="360"/>
      <c r="G154" s="360"/>
      <c r="H154" s="360"/>
      <c r="I154" s="360"/>
      <c r="J154" s="360"/>
    </row>
    <row r="155" spans="1:10" s="98" customFormat="1" ht="15" customHeight="1">
      <c r="A155" s="96"/>
      <c r="B155" s="277"/>
      <c r="C155" s="277"/>
      <c r="D155" s="277"/>
      <c r="E155" s="277"/>
      <c r="F155" s="277"/>
      <c r="G155" s="277"/>
      <c r="H155" s="277"/>
      <c r="I155" s="277"/>
      <c r="J155" s="277"/>
    </row>
    <row r="156" spans="1:10" s="98" customFormat="1" ht="15" customHeight="1">
      <c r="A156" s="96"/>
      <c r="B156" s="356" t="s">
        <v>377</v>
      </c>
      <c r="C156" s="356"/>
      <c r="D156" s="356"/>
      <c r="E156" s="356"/>
      <c r="F156" s="356"/>
      <c r="G156" s="356"/>
      <c r="H156" s="356"/>
      <c r="I156" s="356"/>
      <c r="J156" s="356"/>
    </row>
    <row r="157" spans="1:10" s="98" customFormat="1" ht="15" customHeight="1">
      <c r="A157" s="96"/>
      <c r="B157" s="354" t="s">
        <v>378</v>
      </c>
      <c r="C157" s="355"/>
      <c r="D157" s="355"/>
      <c r="E157" s="355"/>
      <c r="F157" s="355"/>
      <c r="G157" s="355"/>
      <c r="H157" s="355"/>
      <c r="I157" s="355"/>
      <c r="J157" s="355"/>
    </row>
    <row r="158" spans="1:10" s="98" customFormat="1" ht="15" customHeight="1">
      <c r="A158" s="96"/>
      <c r="B158" s="355"/>
      <c r="C158" s="355"/>
      <c r="D158" s="355"/>
      <c r="E158" s="355"/>
      <c r="F158" s="355"/>
      <c r="G158" s="355"/>
      <c r="H158" s="355"/>
      <c r="I158" s="355"/>
      <c r="J158" s="355"/>
    </row>
    <row r="159" spans="1:10" s="98" customFormat="1" ht="15" customHeight="1">
      <c r="A159" s="96"/>
      <c r="B159" s="277"/>
      <c r="C159" s="277"/>
      <c r="D159" s="277"/>
      <c r="E159" s="277"/>
      <c r="F159" s="277"/>
      <c r="G159" s="277"/>
      <c r="H159" s="277"/>
      <c r="I159" s="277"/>
      <c r="J159" s="277"/>
    </row>
    <row r="160" spans="1:10" s="98" customFormat="1" ht="15" customHeight="1">
      <c r="A160" s="96"/>
      <c r="B160" s="357" t="s">
        <v>379</v>
      </c>
      <c r="C160" s="357"/>
      <c r="D160" s="357"/>
      <c r="E160" s="357"/>
      <c r="F160" s="357"/>
      <c r="G160" s="357"/>
      <c r="H160" s="357"/>
      <c r="I160" s="357"/>
      <c r="J160" s="357"/>
    </row>
    <row r="161" spans="1:10" s="98" customFormat="1" ht="15" customHeight="1">
      <c r="A161" s="96"/>
      <c r="B161" s="354" t="s">
        <v>318</v>
      </c>
      <c r="C161" s="355"/>
      <c r="D161" s="355"/>
      <c r="E161" s="355"/>
      <c r="F161" s="355"/>
      <c r="G161" s="355"/>
      <c r="H161" s="355"/>
      <c r="I161" s="355"/>
      <c r="J161" s="355"/>
    </row>
    <row r="162" spans="1:10" s="98" customFormat="1" ht="15" customHeight="1">
      <c r="A162" s="96"/>
      <c r="B162" s="354"/>
      <c r="C162" s="355"/>
      <c r="D162" s="355"/>
      <c r="E162" s="355"/>
      <c r="F162" s="355"/>
      <c r="G162" s="355"/>
      <c r="H162" s="355"/>
      <c r="I162" s="355"/>
      <c r="J162" s="355"/>
    </row>
    <row r="163" spans="1:10" s="98" customFormat="1" ht="15" customHeight="1">
      <c r="A163" s="96"/>
      <c r="B163" s="354"/>
      <c r="C163" s="355"/>
      <c r="D163" s="355"/>
      <c r="E163" s="355"/>
      <c r="F163" s="355"/>
      <c r="G163" s="355"/>
      <c r="H163" s="355"/>
      <c r="I163" s="355"/>
      <c r="J163" s="355"/>
    </row>
    <row r="164" spans="1:10" s="98" customFormat="1" ht="15" customHeight="1">
      <c r="A164" s="96"/>
      <c r="B164" s="354"/>
      <c r="C164" s="355"/>
      <c r="D164" s="355"/>
      <c r="E164" s="355"/>
      <c r="F164" s="355"/>
      <c r="G164" s="355"/>
      <c r="H164" s="355"/>
      <c r="I164" s="355"/>
      <c r="J164" s="355"/>
    </row>
    <row r="165" spans="1:10" s="98" customFormat="1" ht="15" customHeight="1">
      <c r="A165" s="96"/>
      <c r="B165" s="354"/>
      <c r="C165" s="355"/>
      <c r="D165" s="355"/>
      <c r="E165" s="355"/>
      <c r="F165" s="355"/>
      <c r="G165" s="355"/>
      <c r="H165" s="355"/>
      <c r="I165" s="355"/>
      <c r="J165" s="355"/>
    </row>
    <row r="166" spans="1:10" s="98" customFormat="1" ht="15" customHeight="1">
      <c r="A166" s="96"/>
      <c r="B166" s="355"/>
      <c r="C166" s="355"/>
      <c r="D166" s="355"/>
      <c r="E166" s="355"/>
      <c r="F166" s="355"/>
      <c r="G166" s="355"/>
      <c r="H166" s="355"/>
      <c r="I166" s="355"/>
      <c r="J166" s="355"/>
    </row>
    <row r="167" spans="1:10" s="98" customFormat="1" ht="15" customHeight="1">
      <c r="A167" s="96"/>
      <c r="B167" s="277"/>
      <c r="C167" s="277"/>
      <c r="D167" s="277"/>
      <c r="E167" s="277"/>
      <c r="F167" s="277"/>
      <c r="G167" s="277"/>
      <c r="H167" s="277"/>
      <c r="I167" s="277"/>
      <c r="J167" s="277"/>
    </row>
    <row r="168" spans="1:10" s="98" customFormat="1" ht="15" customHeight="1">
      <c r="A168" s="96"/>
      <c r="B168" s="342" t="s">
        <v>362</v>
      </c>
      <c r="C168" s="343"/>
      <c r="D168" s="343"/>
      <c r="E168" s="343"/>
      <c r="F168" s="343"/>
      <c r="G168" s="343"/>
      <c r="H168" s="343"/>
      <c r="I168" s="343"/>
      <c r="J168" s="343"/>
    </row>
    <row r="169" spans="1:10" s="98" customFormat="1" ht="15" customHeight="1">
      <c r="A169" s="96"/>
      <c r="B169" s="360" t="s">
        <v>363</v>
      </c>
      <c r="C169" s="360"/>
      <c r="D169" s="360"/>
      <c r="E169" s="360"/>
      <c r="F169" s="360"/>
      <c r="G169" s="360"/>
      <c r="H169" s="360"/>
      <c r="I169" s="360"/>
      <c r="J169" s="360"/>
    </row>
    <row r="170" spans="1:10" s="98" customFormat="1" ht="15" customHeight="1">
      <c r="A170" s="96"/>
      <c r="B170" s="360"/>
      <c r="C170" s="360"/>
      <c r="D170" s="360"/>
      <c r="E170" s="360"/>
      <c r="F170" s="360"/>
      <c r="G170" s="360"/>
      <c r="H170" s="360"/>
      <c r="I170" s="360"/>
      <c r="J170" s="360"/>
    </row>
    <row r="171" spans="1:10" s="98" customFormat="1" ht="15" customHeight="1">
      <c r="A171" s="96"/>
      <c r="B171" s="360"/>
      <c r="C171" s="360"/>
      <c r="D171" s="360"/>
      <c r="E171" s="360"/>
      <c r="F171" s="360"/>
      <c r="G171" s="360"/>
      <c r="H171" s="360"/>
      <c r="I171" s="360"/>
      <c r="J171" s="360"/>
    </row>
    <row r="172" spans="1:10" s="98" customFormat="1" ht="15" customHeight="1">
      <c r="A172" s="96"/>
      <c r="B172" s="360"/>
      <c r="C172" s="360"/>
      <c r="D172" s="360"/>
      <c r="E172" s="360"/>
      <c r="F172" s="360"/>
      <c r="G172" s="360"/>
      <c r="H172" s="360"/>
      <c r="I172" s="360"/>
      <c r="J172" s="360"/>
    </row>
    <row r="173" spans="1:10" s="98" customFormat="1" ht="15" customHeight="1">
      <c r="A173" s="96"/>
      <c r="B173" s="360"/>
      <c r="C173" s="360"/>
      <c r="D173" s="360"/>
      <c r="E173" s="360"/>
      <c r="F173" s="360"/>
      <c r="G173" s="360"/>
      <c r="H173" s="360"/>
      <c r="I173" s="360"/>
      <c r="J173" s="360"/>
    </row>
    <row r="174" spans="1:10" s="98" customFormat="1" ht="15" customHeight="1">
      <c r="A174" s="96"/>
      <c r="B174" s="360"/>
      <c r="C174" s="360"/>
      <c r="D174" s="360"/>
      <c r="E174" s="360"/>
      <c r="F174" s="360"/>
      <c r="G174" s="360"/>
      <c r="H174" s="360"/>
      <c r="I174" s="360"/>
      <c r="J174" s="360"/>
    </row>
    <row r="175" spans="1:10" s="98" customFormat="1" ht="15" customHeight="1">
      <c r="A175" s="96"/>
      <c r="B175" s="360"/>
      <c r="C175" s="360"/>
      <c r="D175" s="360"/>
      <c r="E175" s="360"/>
      <c r="F175" s="360"/>
      <c r="G175" s="360"/>
      <c r="H175" s="360"/>
      <c r="I175" s="360"/>
      <c r="J175" s="360"/>
    </row>
    <row r="176" spans="1:10" s="98" customFormat="1" ht="15" customHeight="1">
      <c r="A176" s="96"/>
      <c r="B176" s="360"/>
      <c r="C176" s="360"/>
      <c r="D176" s="360"/>
      <c r="E176" s="360"/>
      <c r="F176" s="360"/>
      <c r="G176" s="360"/>
      <c r="H176" s="360"/>
      <c r="I176" s="360"/>
      <c r="J176" s="360"/>
    </row>
    <row r="177" spans="1:10" s="98" customFormat="1" ht="15" customHeight="1">
      <c r="A177" s="96"/>
      <c r="B177" s="360"/>
      <c r="C177" s="360"/>
      <c r="D177" s="360"/>
      <c r="E177" s="360"/>
      <c r="F177" s="360"/>
      <c r="G177" s="360"/>
      <c r="H177" s="360"/>
      <c r="I177" s="360"/>
      <c r="J177" s="360"/>
    </row>
    <row r="178" spans="1:10" s="98" customFormat="1" ht="15" customHeight="1">
      <c r="A178" s="96"/>
      <c r="B178" s="360"/>
      <c r="C178" s="360"/>
      <c r="D178" s="360"/>
      <c r="E178" s="360"/>
      <c r="F178" s="360"/>
      <c r="G178" s="360"/>
      <c r="H178" s="360"/>
      <c r="I178" s="360"/>
      <c r="J178" s="360"/>
    </row>
    <row r="179" spans="1:10" s="98" customFormat="1" ht="15" customHeight="1">
      <c r="A179" s="96"/>
      <c r="B179" s="277"/>
      <c r="C179" s="277"/>
      <c r="D179" s="277"/>
      <c r="E179" s="277"/>
      <c r="F179" s="277"/>
      <c r="G179" s="277"/>
      <c r="H179" s="277"/>
      <c r="I179" s="277"/>
      <c r="J179" s="277"/>
    </row>
    <row r="180" spans="1:10" s="98" customFormat="1" ht="15" customHeight="1">
      <c r="A180" s="96"/>
      <c r="B180" s="358" t="s">
        <v>380</v>
      </c>
      <c r="C180" s="358"/>
      <c r="D180" s="358"/>
      <c r="E180" s="358"/>
      <c r="F180" s="358"/>
      <c r="G180" s="358"/>
      <c r="H180" s="358"/>
      <c r="I180" s="358"/>
      <c r="J180" s="358"/>
    </row>
    <row r="181" spans="1:10" s="98" customFormat="1" ht="15" customHeight="1">
      <c r="A181" s="96"/>
      <c r="B181" s="354" t="s">
        <v>319</v>
      </c>
      <c r="C181" s="355"/>
      <c r="D181" s="355"/>
      <c r="E181" s="355"/>
      <c r="F181" s="355"/>
      <c r="G181" s="355"/>
      <c r="H181" s="355"/>
      <c r="I181" s="355"/>
      <c r="J181" s="355"/>
    </row>
    <row r="182" spans="1:10" s="98" customFormat="1" ht="15" customHeight="1">
      <c r="A182" s="96"/>
      <c r="B182" s="355"/>
      <c r="C182" s="355"/>
      <c r="D182" s="355"/>
      <c r="E182" s="355"/>
      <c r="F182" s="355"/>
      <c r="G182" s="355"/>
      <c r="H182" s="355"/>
      <c r="I182" s="355"/>
      <c r="J182" s="355"/>
    </row>
    <row r="183" spans="1:10" s="98" customFormat="1" ht="15" customHeight="1">
      <c r="A183" s="96"/>
      <c r="B183" s="277"/>
      <c r="C183" s="277"/>
      <c r="D183" s="277"/>
      <c r="E183" s="277"/>
      <c r="F183" s="277"/>
      <c r="G183" s="277"/>
      <c r="H183" s="277"/>
      <c r="I183" s="277"/>
      <c r="J183" s="277"/>
    </row>
    <row r="184" spans="1:10" s="98" customFormat="1" ht="15" customHeight="1">
      <c r="A184" s="96"/>
      <c r="B184" s="335" t="s">
        <v>381</v>
      </c>
      <c r="C184" s="277"/>
      <c r="D184" s="277"/>
      <c r="E184" s="277"/>
      <c r="F184" s="277"/>
      <c r="G184" s="277"/>
      <c r="H184" s="277"/>
      <c r="I184" s="277"/>
      <c r="J184" s="277"/>
    </row>
    <row r="185" spans="1:10" s="98" customFormat="1" ht="15" customHeight="1">
      <c r="A185" s="96"/>
      <c r="B185" s="354" t="s">
        <v>382</v>
      </c>
      <c r="C185" s="355"/>
      <c r="D185" s="355"/>
      <c r="E185" s="355"/>
      <c r="F185" s="355"/>
      <c r="G185" s="355"/>
      <c r="H185" s="355"/>
      <c r="I185" s="355"/>
      <c r="J185" s="355"/>
    </row>
    <row r="186" spans="1:10" s="98" customFormat="1" ht="15" customHeight="1">
      <c r="A186" s="96"/>
      <c r="B186" s="354"/>
      <c r="C186" s="355"/>
      <c r="D186" s="355"/>
      <c r="E186" s="355"/>
      <c r="F186" s="355"/>
      <c r="G186" s="355"/>
      <c r="H186" s="355"/>
      <c r="I186" s="355"/>
      <c r="J186" s="355"/>
    </row>
    <row r="187" spans="1:10" s="98" customFormat="1" ht="15" customHeight="1">
      <c r="A187" s="96"/>
      <c r="B187" s="355"/>
      <c r="C187" s="355"/>
      <c r="D187" s="355"/>
      <c r="E187" s="355"/>
      <c r="F187" s="355"/>
      <c r="G187" s="355"/>
      <c r="H187" s="355"/>
      <c r="I187" s="355"/>
      <c r="J187" s="355"/>
    </row>
    <row r="188" spans="1:10" s="98" customFormat="1" ht="15" customHeight="1">
      <c r="A188" s="96"/>
      <c r="B188" s="277"/>
      <c r="C188" s="277"/>
      <c r="D188" s="277"/>
      <c r="E188" s="277"/>
      <c r="F188" s="277"/>
      <c r="G188" s="277"/>
      <c r="H188" s="277"/>
      <c r="I188" s="277"/>
      <c r="J188" s="277"/>
    </row>
    <row r="189" spans="1:10" s="98" customFormat="1" ht="15" customHeight="1">
      <c r="A189" s="96"/>
      <c r="B189" s="336" t="s">
        <v>383</v>
      </c>
      <c r="C189" s="277"/>
      <c r="D189" s="277"/>
      <c r="E189" s="277"/>
      <c r="F189" s="277"/>
      <c r="G189" s="277"/>
      <c r="H189" s="277"/>
      <c r="I189" s="277"/>
      <c r="J189" s="277"/>
    </row>
    <row r="190" spans="1:10" s="98" customFormat="1" ht="15" customHeight="1">
      <c r="A190" s="96"/>
      <c r="B190" s="354" t="s">
        <v>384</v>
      </c>
      <c r="C190" s="355"/>
      <c r="D190" s="355"/>
      <c r="E190" s="355"/>
      <c r="F190" s="355"/>
      <c r="G190" s="355"/>
      <c r="H190" s="355"/>
      <c r="I190" s="355"/>
      <c r="J190" s="355"/>
    </row>
    <row r="191" spans="1:10" s="98" customFormat="1" ht="15" customHeight="1">
      <c r="A191" s="96"/>
      <c r="B191" s="354"/>
      <c r="C191" s="355"/>
      <c r="D191" s="355"/>
      <c r="E191" s="355"/>
      <c r="F191" s="355"/>
      <c r="G191" s="355"/>
      <c r="H191" s="355"/>
      <c r="I191" s="355"/>
      <c r="J191" s="355"/>
    </row>
    <row r="192" spans="1:10" s="98" customFormat="1" ht="15" customHeight="1">
      <c r="A192" s="96"/>
      <c r="B192" s="354"/>
      <c r="C192" s="355"/>
      <c r="D192" s="355"/>
      <c r="E192" s="355"/>
      <c r="F192" s="355"/>
      <c r="G192" s="355"/>
      <c r="H192" s="355"/>
      <c r="I192" s="355"/>
      <c r="J192" s="355"/>
    </row>
    <row r="193" spans="1:10" s="98" customFormat="1" ht="15" customHeight="1">
      <c r="A193" s="96"/>
      <c r="B193" s="354"/>
      <c r="C193" s="355"/>
      <c r="D193" s="355"/>
      <c r="E193" s="355"/>
      <c r="F193" s="355"/>
      <c r="G193" s="355"/>
      <c r="H193" s="355"/>
      <c r="I193" s="355"/>
      <c r="J193" s="355"/>
    </row>
    <row r="194" spans="1:10" s="98" customFormat="1" ht="15" customHeight="1">
      <c r="A194" s="96"/>
      <c r="B194" s="354"/>
      <c r="C194" s="355"/>
      <c r="D194" s="355"/>
      <c r="E194" s="355"/>
      <c r="F194" s="355"/>
      <c r="G194" s="355"/>
      <c r="H194" s="355"/>
      <c r="I194" s="355"/>
      <c r="J194" s="355"/>
    </row>
    <row r="195" spans="1:10" s="98" customFormat="1" ht="15" customHeight="1">
      <c r="A195" s="96"/>
      <c r="B195" s="355"/>
      <c r="C195" s="355"/>
      <c r="D195" s="355"/>
      <c r="E195" s="355"/>
      <c r="F195" s="355"/>
      <c r="G195" s="355"/>
      <c r="H195" s="355"/>
      <c r="I195" s="355"/>
      <c r="J195" s="355"/>
    </row>
    <row r="196" spans="1:10" s="98" customFormat="1" ht="15" customHeight="1">
      <c r="A196" s="96"/>
      <c r="B196" s="277"/>
      <c r="C196" s="277"/>
      <c r="D196" s="277"/>
      <c r="E196" s="277"/>
      <c r="F196" s="277"/>
      <c r="G196" s="277"/>
      <c r="H196" s="277"/>
      <c r="I196" s="277"/>
      <c r="J196" s="277"/>
    </row>
    <row r="197" spans="1:14" ht="17.25" customHeight="1">
      <c r="A197" s="96"/>
      <c r="B197" s="277"/>
      <c r="C197" s="277"/>
      <c r="D197" s="277"/>
      <c r="E197" s="277"/>
      <c r="F197" s="277"/>
      <c r="G197" s="277"/>
      <c r="H197" s="277"/>
      <c r="I197" s="277"/>
      <c r="J197" s="277"/>
      <c r="K197" s="292"/>
      <c r="L197" s="101"/>
      <c r="M197" s="291"/>
      <c r="N197" s="291"/>
    </row>
    <row r="198" spans="1:3" ht="13.5" customHeight="1">
      <c r="A198" s="96" t="s">
        <v>63</v>
      </c>
      <c r="B198" s="97" t="s">
        <v>21</v>
      </c>
      <c r="C198" s="97"/>
    </row>
    <row r="199" spans="1:3" ht="15.75">
      <c r="A199" s="96"/>
      <c r="B199" s="97"/>
      <c r="C199" s="97"/>
    </row>
    <row r="200" spans="1:10" ht="15.75">
      <c r="A200" s="96"/>
      <c r="B200" s="354" t="s">
        <v>166</v>
      </c>
      <c r="C200" s="355"/>
      <c r="D200" s="355"/>
      <c r="E200" s="355"/>
      <c r="F200" s="355"/>
      <c r="G200" s="355"/>
      <c r="H200" s="355"/>
      <c r="I200" s="355"/>
      <c r="J200" s="355"/>
    </row>
    <row r="201" spans="1:10" ht="15.75">
      <c r="A201" s="96"/>
      <c r="B201" s="354" t="s">
        <v>5</v>
      </c>
      <c r="C201" s="355"/>
      <c r="D201" s="355"/>
      <c r="E201" s="355"/>
      <c r="F201" s="355"/>
      <c r="G201" s="355"/>
      <c r="H201" s="355"/>
      <c r="I201" s="355"/>
      <c r="J201" s="355"/>
    </row>
    <row r="202" spans="1:10" ht="15.75">
      <c r="A202" s="96"/>
      <c r="B202" s="101"/>
      <c r="C202" s="101"/>
      <c r="D202" s="101"/>
      <c r="E202" s="101"/>
      <c r="F202" s="101"/>
      <c r="G202" s="101"/>
      <c r="H202" s="101"/>
      <c r="I202" s="101"/>
      <c r="J202" s="101"/>
    </row>
    <row r="203" spans="1:3" ht="15.75">
      <c r="A203" s="96"/>
      <c r="B203" s="97"/>
      <c r="C203" s="97"/>
    </row>
    <row r="204" spans="1:3" ht="15.75">
      <c r="A204" s="96" t="s">
        <v>64</v>
      </c>
      <c r="B204" s="97" t="s">
        <v>22</v>
      </c>
      <c r="C204" s="97"/>
    </row>
    <row r="205" spans="1:3" ht="15.75">
      <c r="A205" s="96"/>
      <c r="B205" s="97"/>
      <c r="C205" s="97"/>
    </row>
    <row r="206" spans="1:10" ht="15.75" customHeight="1">
      <c r="A206" s="96"/>
      <c r="B206" s="354" t="s">
        <v>331</v>
      </c>
      <c r="C206" s="355"/>
      <c r="D206" s="355"/>
      <c r="E206" s="355"/>
      <c r="F206" s="355"/>
      <c r="G206" s="355"/>
      <c r="H206" s="355"/>
      <c r="I206" s="355"/>
      <c r="J206" s="355"/>
    </row>
    <row r="207" spans="1:3" ht="15.75">
      <c r="A207" s="96"/>
      <c r="C207" s="97"/>
    </row>
    <row r="208" spans="1:3" ht="15.75">
      <c r="A208" s="96"/>
      <c r="B208" s="97"/>
      <c r="C208" s="97"/>
    </row>
    <row r="209" spans="1:3" ht="15.75">
      <c r="A209" s="96" t="s">
        <v>65</v>
      </c>
      <c r="B209" s="97" t="s">
        <v>23</v>
      </c>
      <c r="C209" s="97"/>
    </row>
    <row r="210" spans="1:3" ht="15.75">
      <c r="A210" s="96"/>
      <c r="B210" s="97"/>
      <c r="C210" s="97"/>
    </row>
    <row r="211" spans="1:10" ht="16.5" customHeight="1">
      <c r="A211" s="96"/>
      <c r="B211" s="99" t="s">
        <v>143</v>
      </c>
      <c r="C211" s="100"/>
      <c r="D211" s="100"/>
      <c r="E211" s="100"/>
      <c r="F211" s="100"/>
      <c r="G211" s="100"/>
      <c r="H211" s="100"/>
      <c r="I211" s="100"/>
      <c r="J211" s="100"/>
    </row>
    <row r="212" spans="1:10" ht="15.75">
      <c r="A212" s="96"/>
      <c r="B212" s="101"/>
      <c r="C212" s="101"/>
      <c r="D212" s="101"/>
      <c r="E212" s="101"/>
      <c r="F212" s="101"/>
      <c r="G212" s="101"/>
      <c r="H212" s="101"/>
      <c r="I212" s="101"/>
      <c r="J212" s="101"/>
    </row>
    <row r="213" spans="1:3" ht="15.75">
      <c r="A213" s="96"/>
      <c r="C213" s="97"/>
    </row>
    <row r="214" spans="1:3" ht="15.75">
      <c r="A214" s="102" t="s">
        <v>66</v>
      </c>
      <c r="B214" s="97" t="s">
        <v>24</v>
      </c>
      <c r="C214" s="97"/>
    </row>
    <row r="215" spans="1:3" ht="15.75">
      <c r="A215" s="96"/>
      <c r="B215" s="97"/>
      <c r="C215" s="97"/>
    </row>
    <row r="216" spans="1:3" ht="15.75">
      <c r="A216" s="96"/>
      <c r="B216" s="98" t="s">
        <v>102</v>
      </c>
      <c r="C216" s="97"/>
    </row>
    <row r="217" spans="1:3" ht="15.75">
      <c r="A217" s="96"/>
      <c r="B217" s="97"/>
      <c r="C217" s="97"/>
    </row>
    <row r="218" spans="1:3" ht="15.75">
      <c r="A218" s="96"/>
      <c r="B218" s="97"/>
      <c r="C218" s="97"/>
    </row>
    <row r="219" spans="1:3" ht="15.75">
      <c r="A219" s="96" t="s">
        <v>67</v>
      </c>
      <c r="B219" s="97" t="s">
        <v>15</v>
      </c>
      <c r="C219" s="97"/>
    </row>
    <row r="220" spans="1:3" ht="15.75">
      <c r="A220" s="96"/>
      <c r="B220" s="97"/>
      <c r="C220" s="97"/>
    </row>
    <row r="221" spans="1:3" ht="15.75">
      <c r="A221" s="96"/>
      <c r="B221" s="309" t="s">
        <v>287</v>
      </c>
      <c r="C221" s="97"/>
    </row>
    <row r="222" spans="1:3" ht="15.75">
      <c r="A222" s="96"/>
      <c r="C222" s="97"/>
    </row>
    <row r="223" spans="1:10" ht="15.75">
      <c r="A223" s="96"/>
      <c r="B223" s="354" t="s">
        <v>320</v>
      </c>
      <c r="C223" s="355"/>
      <c r="D223" s="355"/>
      <c r="E223" s="355"/>
      <c r="F223" s="355"/>
      <c r="G223" s="355"/>
      <c r="H223" s="355"/>
      <c r="I223" s="355"/>
      <c r="J223" s="355"/>
    </row>
    <row r="224" spans="1:10" ht="28.5" customHeight="1">
      <c r="A224" s="96"/>
      <c r="B224" s="355"/>
      <c r="C224" s="355"/>
      <c r="D224" s="355"/>
      <c r="E224" s="355"/>
      <c r="F224" s="355"/>
      <c r="G224" s="355"/>
      <c r="H224" s="355"/>
      <c r="I224" s="355"/>
      <c r="J224" s="355"/>
    </row>
    <row r="225" spans="1:3" ht="15.75">
      <c r="A225" s="96"/>
      <c r="B225" s="97"/>
      <c r="C225" s="97"/>
    </row>
    <row r="226" spans="1:10" ht="15.75">
      <c r="A226" s="96"/>
      <c r="B226" s="354" t="s">
        <v>385</v>
      </c>
      <c r="C226" s="355"/>
      <c r="D226" s="355"/>
      <c r="E226" s="355"/>
      <c r="F226" s="355"/>
      <c r="G226" s="355"/>
      <c r="H226" s="355"/>
      <c r="I226" s="355"/>
      <c r="J226" s="355"/>
    </row>
    <row r="227" spans="1:10" ht="31.5" customHeight="1">
      <c r="A227" s="96"/>
      <c r="B227" s="355"/>
      <c r="C227" s="355"/>
      <c r="D227" s="355"/>
      <c r="E227" s="355"/>
      <c r="F227" s="355"/>
      <c r="G227" s="355"/>
      <c r="H227" s="355"/>
      <c r="I227" s="355"/>
      <c r="J227" s="355"/>
    </row>
    <row r="228" spans="1:10" ht="16.5" customHeight="1">
      <c r="A228" s="96"/>
      <c r="B228" s="277"/>
      <c r="C228" s="277"/>
      <c r="D228" s="277"/>
      <c r="E228" s="277"/>
      <c r="F228" s="277"/>
      <c r="G228" s="277"/>
      <c r="H228" s="277"/>
      <c r="I228" s="277"/>
      <c r="J228" s="277"/>
    </row>
    <row r="229" spans="1:3" ht="15.75">
      <c r="A229" s="96"/>
      <c r="B229" s="309" t="s">
        <v>292</v>
      </c>
      <c r="C229" s="97"/>
    </row>
    <row r="230" spans="1:3" ht="15.75">
      <c r="A230" s="96"/>
      <c r="B230" s="97"/>
      <c r="C230" s="97"/>
    </row>
    <row r="231" spans="1:10" ht="15.75">
      <c r="A231" s="96"/>
      <c r="B231" s="354" t="s">
        <v>289</v>
      </c>
      <c r="C231" s="355"/>
      <c r="D231" s="355"/>
      <c r="E231" s="355"/>
      <c r="F231" s="355"/>
      <c r="G231" s="355"/>
      <c r="H231" s="355"/>
      <c r="I231" s="355"/>
      <c r="J231" s="355"/>
    </row>
    <row r="232" spans="1:10" ht="48.75" customHeight="1">
      <c r="A232" s="96"/>
      <c r="B232" s="355"/>
      <c r="C232" s="355"/>
      <c r="D232" s="355"/>
      <c r="E232" s="355"/>
      <c r="F232" s="355"/>
      <c r="G232" s="355"/>
      <c r="H232" s="355"/>
      <c r="I232" s="355"/>
      <c r="J232" s="355"/>
    </row>
    <row r="233" spans="1:3" ht="15.75">
      <c r="A233" s="96"/>
      <c r="B233" s="97"/>
      <c r="C233" s="97"/>
    </row>
    <row r="234" spans="1:10" ht="15.75">
      <c r="A234" s="96"/>
      <c r="B234" s="277" t="s">
        <v>240</v>
      </c>
      <c r="C234" s="349" t="s">
        <v>241</v>
      </c>
      <c r="D234" s="349"/>
      <c r="E234" s="349"/>
      <c r="F234" s="349"/>
      <c r="G234" s="349"/>
      <c r="H234" s="349"/>
      <c r="I234" s="349"/>
      <c r="J234" s="349"/>
    </row>
    <row r="235" spans="1:10" ht="15.75">
      <c r="A235" s="96"/>
      <c r="B235" s="277" t="s">
        <v>242</v>
      </c>
      <c r="C235" s="349" t="s">
        <v>243</v>
      </c>
      <c r="D235" s="349"/>
      <c r="E235" s="349"/>
      <c r="F235" s="349"/>
      <c r="G235" s="349"/>
      <c r="H235" s="349"/>
      <c r="I235" s="349"/>
      <c r="J235" s="349"/>
    </row>
    <row r="236" spans="1:10" ht="15.75">
      <c r="A236" s="96"/>
      <c r="B236" s="277"/>
      <c r="C236" s="277"/>
      <c r="D236" s="277"/>
      <c r="E236" s="277"/>
      <c r="F236" s="277"/>
      <c r="G236" s="277"/>
      <c r="H236" s="277"/>
      <c r="I236" s="277"/>
      <c r="J236" s="277"/>
    </row>
    <row r="237" spans="1:10" ht="15.75">
      <c r="A237" s="96"/>
      <c r="B237" s="354" t="s">
        <v>321</v>
      </c>
      <c r="C237" s="355"/>
      <c r="D237" s="355"/>
      <c r="E237" s="355"/>
      <c r="F237" s="355"/>
      <c r="G237" s="355"/>
      <c r="H237" s="355"/>
      <c r="I237" s="355"/>
      <c r="J237" s="355"/>
    </row>
    <row r="238" spans="1:10" ht="15.75">
      <c r="A238" s="96"/>
      <c r="B238" s="355"/>
      <c r="C238" s="355"/>
      <c r="D238" s="355"/>
      <c r="E238" s="355"/>
      <c r="F238" s="355"/>
      <c r="G238" s="355"/>
      <c r="H238" s="355"/>
      <c r="I238" s="355"/>
      <c r="J238" s="355"/>
    </row>
    <row r="239" spans="1:3" ht="15.75">
      <c r="A239" s="96"/>
      <c r="B239" s="97"/>
      <c r="C239" s="97"/>
    </row>
    <row r="240" spans="1:10" ht="14.25" customHeight="1">
      <c r="A240" s="96"/>
      <c r="B240" s="354" t="s">
        <v>288</v>
      </c>
      <c r="C240" s="355"/>
      <c r="D240" s="355"/>
      <c r="E240" s="355"/>
      <c r="F240" s="355"/>
      <c r="G240" s="355"/>
      <c r="H240" s="355"/>
      <c r="I240" s="355"/>
      <c r="J240" s="355"/>
    </row>
    <row r="241" spans="1:10" ht="30.75" customHeight="1">
      <c r="A241" s="96"/>
      <c r="B241" s="355"/>
      <c r="C241" s="355"/>
      <c r="D241" s="355"/>
      <c r="E241" s="355"/>
      <c r="F241" s="355"/>
      <c r="G241" s="355"/>
      <c r="H241" s="355"/>
      <c r="I241" s="355"/>
      <c r="J241" s="355"/>
    </row>
    <row r="242" spans="1:3" ht="15.75">
      <c r="A242" s="96"/>
      <c r="B242" s="97"/>
      <c r="C242" s="97"/>
    </row>
    <row r="243" spans="1:3" ht="15.75">
      <c r="A243" s="96"/>
      <c r="B243" s="97"/>
      <c r="C243" s="97"/>
    </row>
    <row r="244" spans="1:5" ht="15.75">
      <c r="A244" s="102" t="s">
        <v>68</v>
      </c>
      <c r="B244" s="97" t="s">
        <v>174</v>
      </c>
      <c r="C244" s="97"/>
      <c r="E244" s="103"/>
    </row>
    <row r="245" spans="1:3" ht="15.75">
      <c r="A245" s="96"/>
      <c r="B245" s="97"/>
      <c r="C245" s="97"/>
    </row>
    <row r="246" spans="1:10" ht="15.75" customHeight="1">
      <c r="A246" s="96"/>
      <c r="B246" s="354" t="s">
        <v>339</v>
      </c>
      <c r="C246" s="355"/>
      <c r="D246" s="355"/>
      <c r="E246" s="355"/>
      <c r="F246" s="355"/>
      <c r="G246" s="355"/>
      <c r="H246" s="355"/>
      <c r="I246" s="355"/>
      <c r="J246" s="355"/>
    </row>
    <row r="247" spans="1:10" ht="15.75">
      <c r="A247" s="96"/>
      <c r="B247" s="355"/>
      <c r="C247" s="355"/>
      <c r="D247" s="355"/>
      <c r="E247" s="355"/>
      <c r="F247" s="355"/>
      <c r="G247" s="355"/>
      <c r="H247" s="355"/>
      <c r="I247" s="355"/>
      <c r="J247" s="355"/>
    </row>
    <row r="248" spans="1:3" ht="15.75">
      <c r="A248" s="96"/>
      <c r="B248" s="97"/>
      <c r="C248" s="97"/>
    </row>
    <row r="249" spans="1:3" ht="15.75">
      <c r="A249" s="96"/>
      <c r="B249" s="97"/>
      <c r="C249" s="97"/>
    </row>
    <row r="250" spans="1:9" ht="15.75">
      <c r="A250" s="96" t="s">
        <v>69</v>
      </c>
      <c r="B250" s="97" t="s">
        <v>16</v>
      </c>
      <c r="C250" s="97"/>
      <c r="E250" s="104"/>
      <c r="F250" s="104"/>
      <c r="G250" s="104"/>
      <c r="H250" s="104"/>
      <c r="I250" s="104"/>
    </row>
    <row r="251" spans="1:9" ht="15.75">
      <c r="A251" s="96"/>
      <c r="B251" s="97"/>
      <c r="C251" s="97"/>
      <c r="E251" s="104"/>
      <c r="F251" s="104"/>
      <c r="G251" s="104"/>
      <c r="H251" s="104"/>
      <c r="I251" s="104"/>
    </row>
    <row r="252" spans="1:9" ht="15.75">
      <c r="A252" s="102"/>
      <c r="B252" s="98" t="s">
        <v>151</v>
      </c>
      <c r="C252" s="97"/>
      <c r="E252" s="104"/>
      <c r="F252" s="104"/>
      <c r="G252" s="104"/>
      <c r="H252" s="104"/>
      <c r="I252" s="104"/>
    </row>
    <row r="253" spans="1:9" ht="15.75">
      <c r="A253" s="102"/>
      <c r="C253" s="97"/>
      <c r="E253" s="104"/>
      <c r="F253" s="104"/>
      <c r="G253" s="104"/>
      <c r="H253" s="104"/>
      <c r="I253" s="104"/>
    </row>
    <row r="254" spans="1:9" ht="15.75">
      <c r="A254" s="102"/>
      <c r="B254" s="98" t="s">
        <v>90</v>
      </c>
      <c r="C254" s="97"/>
      <c r="E254" s="104"/>
      <c r="F254" s="104"/>
      <c r="G254" s="104"/>
      <c r="H254" s="104"/>
      <c r="I254" s="104"/>
    </row>
    <row r="255" spans="1:9" ht="15.75">
      <c r="A255" s="102"/>
      <c r="C255" s="97"/>
      <c r="E255" s="104"/>
      <c r="F255" s="104"/>
      <c r="G255" s="104"/>
      <c r="H255" s="104"/>
      <c r="I255" s="104"/>
    </row>
    <row r="256" spans="1:9" ht="15.75">
      <c r="A256" s="102"/>
      <c r="C256" s="97"/>
      <c r="D256" s="98" t="s">
        <v>260</v>
      </c>
      <c r="E256" s="105"/>
      <c r="F256" s="104"/>
      <c r="G256" s="104"/>
      <c r="H256" s="104"/>
      <c r="I256" s="104"/>
    </row>
    <row r="257" spans="1:9" ht="15.75">
      <c r="A257" s="102"/>
      <c r="C257" s="97"/>
      <c r="E257" s="104"/>
      <c r="F257" s="104"/>
      <c r="G257" s="104"/>
      <c r="H257" s="104"/>
      <c r="I257" s="104"/>
    </row>
    <row r="258" spans="1:9" ht="15.75">
      <c r="A258" s="102"/>
      <c r="C258" s="97"/>
      <c r="D258" s="105" t="s">
        <v>259</v>
      </c>
      <c r="E258" s="105"/>
      <c r="F258" s="104"/>
      <c r="G258" s="104"/>
      <c r="H258" s="104"/>
      <c r="I258" s="104"/>
    </row>
    <row r="259" spans="1:9" ht="15.75">
      <c r="A259" s="102"/>
      <c r="C259" s="97"/>
      <c r="E259" s="104"/>
      <c r="F259" s="104"/>
      <c r="G259" s="104"/>
      <c r="H259" s="104"/>
      <c r="I259" s="104"/>
    </row>
    <row r="260" spans="1:9" ht="15.75">
      <c r="A260" s="102"/>
      <c r="C260" s="97"/>
      <c r="D260" s="98" t="s">
        <v>4</v>
      </c>
      <c r="E260" s="105"/>
      <c r="F260" s="104"/>
      <c r="G260" s="104"/>
      <c r="H260" s="104"/>
      <c r="I260" s="104"/>
    </row>
    <row r="261" spans="1:9" ht="15.75">
      <c r="A261" s="102"/>
      <c r="B261" s="97"/>
      <c r="C261" s="97"/>
      <c r="E261" s="105"/>
      <c r="F261" s="104"/>
      <c r="G261" s="104"/>
      <c r="H261" s="104"/>
      <c r="I261" s="104"/>
    </row>
    <row r="262" spans="1:10" ht="16.5" thickBot="1">
      <c r="A262" s="102"/>
      <c r="B262" s="97"/>
      <c r="C262" s="97"/>
      <c r="E262" s="369" t="s">
        <v>337</v>
      </c>
      <c r="F262" s="369"/>
      <c r="G262" s="369"/>
      <c r="H262" s="369"/>
      <c r="I262" s="369"/>
      <c r="J262" s="369"/>
    </row>
    <row r="263" spans="1:10" ht="15.75">
      <c r="A263" s="102"/>
      <c r="B263" s="97"/>
      <c r="C263" s="97"/>
      <c r="E263" s="106"/>
      <c r="F263" s="106"/>
      <c r="G263" s="106"/>
      <c r="H263" s="106"/>
      <c r="I263" s="106"/>
      <c r="J263" s="106"/>
    </row>
    <row r="264" spans="1:10" ht="15.75">
      <c r="A264" s="102"/>
      <c r="B264" s="97"/>
      <c r="C264" s="97"/>
      <c r="D264" s="107"/>
      <c r="E264" s="108" t="s">
        <v>18</v>
      </c>
      <c r="F264" s="108" t="s">
        <v>17</v>
      </c>
      <c r="G264" s="108" t="s">
        <v>92</v>
      </c>
      <c r="H264" s="108"/>
      <c r="I264" s="108" t="s">
        <v>96</v>
      </c>
      <c r="J264" s="108" t="s">
        <v>95</v>
      </c>
    </row>
    <row r="265" spans="1:10" ht="15.75">
      <c r="A265" s="102"/>
      <c r="B265" s="97"/>
      <c r="C265" s="97"/>
      <c r="D265" s="107"/>
      <c r="E265" s="108" t="s">
        <v>91</v>
      </c>
      <c r="F265" s="108" t="s">
        <v>91</v>
      </c>
      <c r="G265" s="108"/>
      <c r="H265" s="108"/>
      <c r="I265" s="108"/>
      <c r="J265" s="108"/>
    </row>
    <row r="266" spans="1:10" ht="15.75">
      <c r="A266" s="102"/>
      <c r="B266" s="97"/>
      <c r="C266" s="97"/>
      <c r="D266" s="107"/>
      <c r="E266" s="108" t="s">
        <v>33</v>
      </c>
      <c r="F266" s="108" t="s">
        <v>33</v>
      </c>
      <c r="G266" s="108" t="s">
        <v>33</v>
      </c>
      <c r="H266" s="108"/>
      <c r="I266" s="108" t="s">
        <v>33</v>
      </c>
      <c r="J266" s="108" t="s">
        <v>33</v>
      </c>
    </row>
    <row r="267" spans="1:10" ht="15.75">
      <c r="A267" s="102"/>
      <c r="B267" s="97"/>
      <c r="C267" s="97"/>
      <c r="D267" s="107"/>
      <c r="E267" s="108"/>
      <c r="F267" s="108"/>
      <c r="G267" s="108"/>
      <c r="H267" s="108"/>
      <c r="I267" s="108"/>
      <c r="J267" s="108"/>
    </row>
    <row r="268" spans="1:10" ht="15.75">
      <c r="A268" s="102"/>
      <c r="B268" s="97"/>
      <c r="C268" s="97"/>
      <c r="D268" s="107" t="s">
        <v>19</v>
      </c>
      <c r="E268" s="109">
        <v>76</v>
      </c>
      <c r="F268" s="109">
        <v>624817</v>
      </c>
      <c r="G268" s="109">
        <v>508</v>
      </c>
      <c r="H268" s="109"/>
      <c r="I268" s="109">
        <v>0</v>
      </c>
      <c r="J268" s="109">
        <f>SUM(E268:I268)</f>
        <v>625401</v>
      </c>
    </row>
    <row r="269" spans="1:10" ht="15.75">
      <c r="A269" s="102"/>
      <c r="B269" s="97"/>
      <c r="C269" s="97"/>
      <c r="D269" s="107" t="s">
        <v>93</v>
      </c>
      <c r="E269" s="110">
        <v>263741</v>
      </c>
      <c r="F269" s="110">
        <v>290485</v>
      </c>
      <c r="G269" s="110">
        <v>11873</v>
      </c>
      <c r="H269" s="111"/>
      <c r="I269" s="111">
        <v>-566099</v>
      </c>
      <c r="J269" s="109">
        <f>SUM(E269:I269)</f>
        <v>0</v>
      </c>
    </row>
    <row r="270" spans="1:10" ht="15.75">
      <c r="A270" s="102"/>
      <c r="B270" s="97"/>
      <c r="C270" s="97"/>
      <c r="D270" s="107" t="s">
        <v>94</v>
      </c>
      <c r="E270" s="112">
        <f>+E268+E269</f>
        <v>263817</v>
      </c>
      <c r="F270" s="112">
        <f>+F268+F269</f>
        <v>915302</v>
      </c>
      <c r="G270" s="112">
        <f>+G268+G269</f>
        <v>12381</v>
      </c>
      <c r="H270" s="112"/>
      <c r="I270" s="112">
        <f>+I268+I269</f>
        <v>-566099</v>
      </c>
      <c r="J270" s="112">
        <f>SUM(E270:I270)</f>
        <v>625401</v>
      </c>
    </row>
    <row r="271" spans="1:10" ht="15.75">
      <c r="A271" s="102"/>
      <c r="B271" s="97"/>
      <c r="C271" s="97"/>
      <c r="D271" s="107"/>
      <c r="E271" s="109"/>
      <c r="F271" s="109"/>
      <c r="G271" s="109"/>
      <c r="H271" s="109"/>
      <c r="I271" s="109"/>
      <c r="J271" s="109"/>
    </row>
    <row r="272" spans="1:10" ht="15.75">
      <c r="A272" s="102"/>
      <c r="B272" s="97"/>
      <c r="C272" s="97"/>
      <c r="D272" s="107" t="s">
        <v>40</v>
      </c>
      <c r="E272" s="109">
        <v>12490</v>
      </c>
      <c r="F272" s="109">
        <v>57611</v>
      </c>
      <c r="G272" s="109">
        <v>-9115</v>
      </c>
      <c r="H272" s="109"/>
      <c r="I272" s="109">
        <v>-1576</v>
      </c>
      <c r="J272" s="109">
        <f>SUM(E272:I272)</f>
        <v>59410</v>
      </c>
    </row>
    <row r="273" spans="1:10" ht="15.75">
      <c r="A273" s="102"/>
      <c r="B273" s="97"/>
      <c r="C273" s="97"/>
      <c r="D273" s="107"/>
      <c r="E273" s="107"/>
      <c r="F273" s="107"/>
      <c r="G273" s="107"/>
      <c r="H273" s="107"/>
      <c r="I273" s="107"/>
      <c r="J273" s="107"/>
    </row>
    <row r="274" spans="1:10" ht="15.75">
      <c r="A274" s="102"/>
      <c r="B274" s="97"/>
      <c r="C274" s="97"/>
      <c r="D274" s="107" t="s">
        <v>61</v>
      </c>
      <c r="E274" s="109">
        <v>9368</v>
      </c>
      <c r="F274" s="109">
        <v>43518</v>
      </c>
      <c r="G274" s="109">
        <v>-8822</v>
      </c>
      <c r="H274" s="109"/>
      <c r="I274" s="109">
        <v>-2326</v>
      </c>
      <c r="J274" s="109">
        <f>SUM(E274:I274)</f>
        <v>41738</v>
      </c>
    </row>
    <row r="275" spans="1:10" ht="15.75">
      <c r="A275" s="102"/>
      <c r="B275" s="97"/>
      <c r="C275" s="97"/>
      <c r="E275" s="113"/>
      <c r="F275" s="113"/>
      <c r="G275" s="113"/>
      <c r="H275" s="113"/>
      <c r="I275" s="113"/>
      <c r="J275" s="113"/>
    </row>
    <row r="276" spans="1:10" ht="15.75">
      <c r="A276" s="102"/>
      <c r="B276" s="97"/>
      <c r="C276" s="97"/>
      <c r="E276" s="113"/>
      <c r="F276" s="113"/>
      <c r="G276" s="113"/>
      <c r="H276" s="113"/>
      <c r="I276" s="113"/>
      <c r="J276" s="113"/>
    </row>
    <row r="277" spans="1:10" ht="16.5" thickBot="1">
      <c r="A277" s="102"/>
      <c r="B277" s="97"/>
      <c r="C277" s="97"/>
      <c r="E277" s="369" t="s">
        <v>338</v>
      </c>
      <c r="F277" s="369"/>
      <c r="G277" s="369"/>
      <c r="H277" s="369"/>
      <c r="I277" s="369"/>
      <c r="J277" s="369"/>
    </row>
    <row r="278" spans="1:10" ht="15.75">
      <c r="A278" s="102"/>
      <c r="B278" s="97"/>
      <c r="C278" s="97"/>
      <c r="E278" s="106"/>
      <c r="F278" s="106"/>
      <c r="G278" s="106"/>
      <c r="H278" s="106"/>
      <c r="I278" s="106"/>
      <c r="J278" s="106"/>
    </row>
    <row r="279" spans="1:10" ht="15.75">
      <c r="A279" s="102"/>
      <c r="B279" s="97"/>
      <c r="C279" s="97"/>
      <c r="D279" s="107"/>
      <c r="E279" s="108" t="s">
        <v>18</v>
      </c>
      <c r="F279" s="108" t="s">
        <v>17</v>
      </c>
      <c r="G279" s="108" t="s">
        <v>92</v>
      </c>
      <c r="H279" s="108"/>
      <c r="I279" s="108" t="s">
        <v>96</v>
      </c>
      <c r="J279" s="108" t="s">
        <v>95</v>
      </c>
    </row>
    <row r="280" spans="1:10" ht="15.75">
      <c r="A280" s="102"/>
      <c r="B280" s="97"/>
      <c r="C280" s="97"/>
      <c r="D280" s="107"/>
      <c r="E280" s="108" t="s">
        <v>91</v>
      </c>
      <c r="F280" s="108" t="s">
        <v>91</v>
      </c>
      <c r="G280" s="108"/>
      <c r="H280" s="108"/>
      <c r="I280" s="108"/>
      <c r="J280" s="108"/>
    </row>
    <row r="281" spans="1:10" ht="15.75">
      <c r="A281" s="102"/>
      <c r="B281" s="97"/>
      <c r="C281" s="97"/>
      <c r="D281" s="107"/>
      <c r="E281" s="108" t="s">
        <v>33</v>
      </c>
      <c r="F281" s="108" t="s">
        <v>33</v>
      </c>
      <c r="G281" s="108" t="s">
        <v>33</v>
      </c>
      <c r="H281" s="108"/>
      <c r="I281" s="108" t="s">
        <v>33</v>
      </c>
      <c r="J281" s="108" t="s">
        <v>33</v>
      </c>
    </row>
    <row r="282" spans="1:10" ht="15.75">
      <c r="A282" s="102"/>
      <c r="B282" s="97"/>
      <c r="C282" s="97"/>
      <c r="D282" s="107"/>
      <c r="E282" s="108"/>
      <c r="F282" s="108"/>
      <c r="G282" s="108"/>
      <c r="H282" s="108"/>
      <c r="I282" s="108"/>
      <c r="J282" s="108"/>
    </row>
    <row r="283" spans="1:10" ht="15.75">
      <c r="A283" s="102"/>
      <c r="B283" s="97"/>
      <c r="C283" s="97"/>
      <c r="D283" s="107" t="s">
        <v>19</v>
      </c>
      <c r="E283" s="109">
        <v>443</v>
      </c>
      <c r="F283" s="109">
        <v>508741</v>
      </c>
      <c r="G283" s="109">
        <v>196</v>
      </c>
      <c r="H283" s="109"/>
      <c r="I283" s="109">
        <v>0</v>
      </c>
      <c r="J283" s="109">
        <f>SUM(E283:I283)</f>
        <v>509380</v>
      </c>
    </row>
    <row r="284" spans="1:10" ht="15.75">
      <c r="A284" s="102"/>
      <c r="B284" s="97"/>
      <c r="C284" s="97"/>
      <c r="D284" s="107" t="s">
        <v>93</v>
      </c>
      <c r="E284" s="110">
        <v>205747</v>
      </c>
      <c r="F284" s="110">
        <v>173664</v>
      </c>
      <c r="G284" s="110">
        <v>8457</v>
      </c>
      <c r="H284" s="111"/>
      <c r="I284" s="111">
        <v>-387868</v>
      </c>
      <c r="J284" s="109">
        <f>SUM(E284:I284)</f>
        <v>0</v>
      </c>
    </row>
    <row r="285" spans="1:10" ht="15.75">
      <c r="A285" s="102"/>
      <c r="B285" s="97"/>
      <c r="C285" s="97"/>
      <c r="D285" s="107" t="s">
        <v>94</v>
      </c>
      <c r="E285" s="112">
        <f>+E283+E284</f>
        <v>206190</v>
      </c>
      <c r="F285" s="112">
        <f>+F283+F284</f>
        <v>682405</v>
      </c>
      <c r="G285" s="112">
        <f>+G283+G284</f>
        <v>8653</v>
      </c>
      <c r="H285" s="112"/>
      <c r="I285" s="112">
        <f>+I283+I284</f>
        <v>-387868</v>
      </c>
      <c r="J285" s="112">
        <f>SUM(E285:I285)</f>
        <v>509380</v>
      </c>
    </row>
    <row r="286" spans="1:10" ht="15.75">
      <c r="A286" s="102"/>
      <c r="B286" s="97"/>
      <c r="C286" s="97"/>
      <c r="D286" s="107"/>
      <c r="E286" s="109"/>
      <c r="F286" s="109"/>
      <c r="G286" s="109"/>
      <c r="H286" s="109"/>
      <c r="I286" s="109"/>
      <c r="J286" s="109"/>
    </row>
    <row r="287" spans="1:10" ht="15.75">
      <c r="A287" s="102"/>
      <c r="B287" s="97"/>
      <c r="C287" s="97"/>
      <c r="D287" s="107" t="s">
        <v>40</v>
      </c>
      <c r="E287" s="109">
        <v>13817</v>
      </c>
      <c r="F287" s="109">
        <v>35627</v>
      </c>
      <c r="G287" s="109">
        <v>-5357</v>
      </c>
      <c r="H287" s="109"/>
      <c r="I287" s="109">
        <v>-1953</v>
      </c>
      <c r="J287" s="109">
        <f>SUM(E287:I287)</f>
        <v>42134</v>
      </c>
    </row>
    <row r="288" spans="1:10" ht="15.75">
      <c r="A288" s="102"/>
      <c r="B288" s="97"/>
      <c r="C288" s="97"/>
      <c r="D288" s="107"/>
      <c r="E288" s="107"/>
      <c r="F288" s="107"/>
      <c r="G288" s="107"/>
      <c r="H288" s="107"/>
      <c r="I288" s="107"/>
      <c r="J288" s="107"/>
    </row>
    <row r="289" spans="1:10" ht="15.75">
      <c r="A289" s="102"/>
      <c r="B289" s="97"/>
      <c r="C289" s="97"/>
      <c r="D289" s="107" t="s">
        <v>61</v>
      </c>
      <c r="E289" s="109">
        <v>10087</v>
      </c>
      <c r="F289" s="109">
        <v>26686</v>
      </c>
      <c r="G289" s="109">
        <v>-5362</v>
      </c>
      <c r="H289" s="109"/>
      <c r="I289" s="109">
        <v>-1953</v>
      </c>
      <c r="J289" s="109">
        <f>SUM(E289:I289)</f>
        <v>29458</v>
      </c>
    </row>
    <row r="290" spans="1:10" ht="15.75">
      <c r="A290" s="102"/>
      <c r="B290" s="97"/>
      <c r="C290" s="97"/>
      <c r="E290" s="113"/>
      <c r="F290" s="113"/>
      <c r="G290" s="113"/>
      <c r="H290" s="113"/>
      <c r="I290" s="113"/>
      <c r="J290" s="113"/>
    </row>
    <row r="291" spans="5:9" ht="15">
      <c r="E291" s="104"/>
      <c r="F291" s="104"/>
      <c r="G291" s="104"/>
      <c r="H291" s="104"/>
      <c r="I291" s="104"/>
    </row>
    <row r="292" spans="1:3" ht="15.75">
      <c r="A292" s="102" t="s">
        <v>70</v>
      </c>
      <c r="B292" s="97" t="s">
        <v>146</v>
      </c>
      <c r="C292" s="97"/>
    </row>
    <row r="293" spans="1:3" ht="15.75">
      <c r="A293" s="102"/>
      <c r="B293" s="97"/>
      <c r="C293" s="97"/>
    </row>
    <row r="294" spans="1:3" ht="15.75">
      <c r="A294" s="102"/>
      <c r="B294" s="98" t="s">
        <v>165</v>
      </c>
      <c r="C294" s="97"/>
    </row>
    <row r="295" spans="1:3" ht="15.75">
      <c r="A295" s="102"/>
      <c r="B295" s="97"/>
      <c r="C295" s="97"/>
    </row>
    <row r="296" spans="1:10" ht="15.75">
      <c r="A296" s="96"/>
      <c r="B296" s="354" t="s">
        <v>152</v>
      </c>
      <c r="C296" s="355"/>
      <c r="D296" s="355"/>
      <c r="E296" s="355"/>
      <c r="F296" s="355"/>
      <c r="G296" s="355"/>
      <c r="H296" s="355"/>
      <c r="I296" s="355"/>
      <c r="J296" s="355"/>
    </row>
    <row r="297" spans="1:10" ht="15.75">
      <c r="A297" s="96"/>
      <c r="B297" s="355"/>
      <c r="C297" s="355"/>
      <c r="D297" s="355"/>
      <c r="E297" s="355"/>
      <c r="F297" s="355"/>
      <c r="G297" s="355"/>
      <c r="H297" s="355"/>
      <c r="I297" s="355"/>
      <c r="J297" s="355"/>
    </row>
    <row r="298" spans="1:3" ht="15.75">
      <c r="A298" s="96"/>
      <c r="B298" s="97"/>
      <c r="C298" s="97"/>
    </row>
    <row r="299" spans="1:3" ht="15.75">
      <c r="A299" s="96"/>
      <c r="B299" s="97"/>
      <c r="C299" s="97"/>
    </row>
    <row r="300" spans="1:4" ht="15.75">
      <c r="A300" s="96" t="s">
        <v>71</v>
      </c>
      <c r="B300" s="97" t="s">
        <v>26</v>
      </c>
      <c r="D300" s="97"/>
    </row>
    <row r="301" spans="1:9" ht="15.75">
      <c r="A301" s="96"/>
      <c r="B301" s="114"/>
      <c r="C301" s="107"/>
      <c r="D301" s="114"/>
      <c r="E301" s="107"/>
      <c r="F301" s="107"/>
      <c r="G301" s="107"/>
      <c r="H301" s="107"/>
      <c r="I301" s="107"/>
    </row>
    <row r="302" spans="1:11" ht="15.75">
      <c r="A302" s="96"/>
      <c r="B302" s="107" t="s">
        <v>261</v>
      </c>
      <c r="C302" s="107"/>
      <c r="D302" s="114"/>
      <c r="E302" s="107"/>
      <c r="F302" s="107"/>
      <c r="G302" s="107"/>
      <c r="H302" s="107"/>
      <c r="I302" s="107"/>
      <c r="J302" s="107"/>
      <c r="K302" s="11"/>
    </row>
    <row r="303" spans="1:4" ht="16.5" customHeight="1">
      <c r="A303" s="96"/>
      <c r="B303" s="97"/>
      <c r="D303" s="97"/>
    </row>
    <row r="304" spans="1:4" ht="15.75">
      <c r="A304" s="96"/>
      <c r="D304" s="97"/>
    </row>
    <row r="305" spans="1:3" ht="15.75">
      <c r="A305" s="116" t="s">
        <v>72</v>
      </c>
      <c r="B305" s="97" t="s">
        <v>27</v>
      </c>
      <c r="C305" s="97"/>
    </row>
    <row r="306" spans="1:3" ht="15.75">
      <c r="A306" s="96"/>
      <c r="B306" s="97"/>
      <c r="C306" s="97"/>
    </row>
    <row r="307" spans="1:10" ht="15.75">
      <c r="A307" s="96"/>
      <c r="B307" s="354" t="s">
        <v>325</v>
      </c>
      <c r="C307" s="355"/>
      <c r="D307" s="355"/>
      <c r="E307" s="355"/>
      <c r="F307" s="355"/>
      <c r="G307" s="355"/>
      <c r="H307" s="355"/>
      <c r="I307" s="355"/>
      <c r="J307" s="355"/>
    </row>
    <row r="308" spans="1:10" ht="32.25" customHeight="1">
      <c r="A308" s="96"/>
      <c r="B308" s="355"/>
      <c r="C308" s="355"/>
      <c r="D308" s="355"/>
      <c r="E308" s="355"/>
      <c r="F308" s="355"/>
      <c r="G308" s="355"/>
      <c r="H308" s="355"/>
      <c r="I308" s="355"/>
      <c r="J308" s="355"/>
    </row>
    <row r="309" spans="1:3" ht="15.75">
      <c r="A309" s="96"/>
      <c r="B309" s="97"/>
      <c r="C309" s="97"/>
    </row>
    <row r="310" spans="1:3" ht="15.75">
      <c r="A310" s="96"/>
      <c r="B310" s="98" t="s">
        <v>246</v>
      </c>
      <c r="C310" s="98" t="s">
        <v>247</v>
      </c>
    </row>
    <row r="311" spans="1:3" ht="15.75">
      <c r="A311" s="96"/>
      <c r="B311" s="98" t="s">
        <v>248</v>
      </c>
      <c r="C311" s="98" t="s">
        <v>249</v>
      </c>
    </row>
    <row r="312" spans="1:3" ht="15.75">
      <c r="A312" s="96"/>
      <c r="B312" s="98" t="s">
        <v>254</v>
      </c>
      <c r="C312" s="98" t="s">
        <v>250</v>
      </c>
    </row>
    <row r="313" spans="1:3" ht="15.75">
      <c r="A313" s="96"/>
      <c r="B313" s="98" t="s">
        <v>255</v>
      </c>
      <c r="C313" s="98" t="s">
        <v>251</v>
      </c>
    </row>
    <row r="314" spans="1:3" ht="15.75">
      <c r="A314" s="96"/>
      <c r="B314" s="98" t="s">
        <v>256</v>
      </c>
      <c r="C314" s="98" t="s">
        <v>252</v>
      </c>
    </row>
    <row r="315" spans="1:3" ht="15.75">
      <c r="A315" s="96"/>
      <c r="B315" s="98" t="s">
        <v>257</v>
      </c>
      <c r="C315" s="98" t="s">
        <v>253</v>
      </c>
    </row>
    <row r="316" ht="15.75">
      <c r="A316" s="96"/>
    </row>
    <row r="317" spans="1:10" ht="15.75">
      <c r="A317" s="96"/>
      <c r="B317" s="354" t="s">
        <v>322</v>
      </c>
      <c r="C317" s="355"/>
      <c r="D317" s="355"/>
      <c r="E317" s="355"/>
      <c r="F317" s="355"/>
      <c r="G317" s="355"/>
      <c r="H317" s="355"/>
      <c r="I317" s="355"/>
      <c r="J317" s="355"/>
    </row>
    <row r="318" spans="1:10" ht="30.75" customHeight="1">
      <c r="A318" s="96"/>
      <c r="B318" s="355"/>
      <c r="C318" s="355"/>
      <c r="D318" s="355"/>
      <c r="E318" s="355"/>
      <c r="F318" s="355"/>
      <c r="G318" s="355"/>
      <c r="H318" s="355"/>
      <c r="I318" s="355"/>
      <c r="J318" s="355"/>
    </row>
    <row r="319" ht="15.75">
      <c r="A319" s="96"/>
    </row>
    <row r="320" spans="1:10" ht="15.75">
      <c r="A320" s="96"/>
      <c r="B320" s="354" t="s">
        <v>290</v>
      </c>
      <c r="C320" s="355"/>
      <c r="D320" s="355"/>
      <c r="E320" s="355"/>
      <c r="F320" s="355"/>
      <c r="G320" s="355"/>
      <c r="H320" s="355"/>
      <c r="I320" s="355"/>
      <c r="J320" s="355"/>
    </row>
    <row r="321" spans="1:10" ht="31.5" customHeight="1">
      <c r="A321" s="96"/>
      <c r="B321" s="355"/>
      <c r="C321" s="355"/>
      <c r="D321" s="355"/>
      <c r="E321" s="355"/>
      <c r="F321" s="355"/>
      <c r="G321" s="355"/>
      <c r="H321" s="355"/>
      <c r="I321" s="355"/>
      <c r="J321" s="355"/>
    </row>
    <row r="322" spans="1:3" ht="15.75">
      <c r="A322" s="96"/>
      <c r="B322" s="97"/>
      <c r="C322" s="97"/>
    </row>
    <row r="323" spans="1:10" ht="31.5" customHeight="1">
      <c r="A323" s="96"/>
      <c r="B323" s="354" t="s">
        <v>262</v>
      </c>
      <c r="C323" s="355"/>
      <c r="D323" s="355"/>
      <c r="E323" s="355"/>
      <c r="F323" s="355"/>
      <c r="G323" s="355"/>
      <c r="H323" s="355"/>
      <c r="I323" s="355"/>
      <c r="J323" s="355"/>
    </row>
    <row r="324" spans="1:10" ht="15.75" customHeight="1">
      <c r="A324" s="96"/>
      <c r="B324" s="354"/>
      <c r="C324" s="355"/>
      <c r="D324" s="355"/>
      <c r="E324" s="355"/>
      <c r="F324" s="355"/>
      <c r="G324" s="355"/>
      <c r="H324" s="355"/>
      <c r="I324" s="355"/>
      <c r="J324" s="355"/>
    </row>
    <row r="325" spans="1:3" ht="11.25" customHeight="1">
      <c r="A325" s="96"/>
      <c r="B325" s="97"/>
      <c r="C325" s="97"/>
    </row>
    <row r="326" spans="1:3" ht="15.75">
      <c r="A326" s="96"/>
      <c r="C326" s="97"/>
    </row>
    <row r="327" spans="1:3" ht="15.75">
      <c r="A327" s="96" t="s">
        <v>73</v>
      </c>
      <c r="B327" s="97" t="s">
        <v>28</v>
      </c>
      <c r="C327" s="97"/>
    </row>
    <row r="328" spans="1:12" ht="15.75">
      <c r="A328" s="96"/>
      <c r="B328" s="97"/>
      <c r="C328" s="97"/>
      <c r="K328" s="308"/>
      <c r="L328" s="69"/>
    </row>
    <row r="329" spans="1:12" ht="15.75">
      <c r="A329" s="96"/>
      <c r="B329" s="354" t="s">
        <v>285</v>
      </c>
      <c r="C329" s="355"/>
      <c r="D329" s="355"/>
      <c r="E329" s="355"/>
      <c r="F329" s="355"/>
      <c r="G329" s="355"/>
      <c r="H329" s="355"/>
      <c r="I329" s="355"/>
      <c r="J329" s="355"/>
      <c r="K329" s="308"/>
      <c r="L329" s="69"/>
    </row>
    <row r="330" spans="1:12" ht="33.75" customHeight="1">
      <c r="A330" s="96"/>
      <c r="B330" s="354"/>
      <c r="C330" s="355"/>
      <c r="D330" s="355"/>
      <c r="E330" s="355"/>
      <c r="F330" s="355"/>
      <c r="G330" s="355"/>
      <c r="H330" s="355"/>
      <c r="I330" s="355"/>
      <c r="J330" s="355"/>
      <c r="K330" s="308"/>
      <c r="L330" s="69"/>
    </row>
    <row r="331" spans="1:12" ht="15.75">
      <c r="A331" s="96"/>
      <c r="B331" s="307"/>
      <c r="C331" s="277"/>
      <c r="D331" s="277"/>
      <c r="E331" s="277"/>
      <c r="F331" s="277"/>
      <c r="G331" s="277"/>
      <c r="H331" s="277"/>
      <c r="I331" s="277"/>
      <c r="J331" s="277"/>
      <c r="K331" s="308"/>
      <c r="L331" s="69"/>
    </row>
    <row r="332" spans="1:11" s="11" customFormat="1" ht="34.5" customHeight="1">
      <c r="A332" s="288"/>
      <c r="B332" s="354" t="s">
        <v>365</v>
      </c>
      <c r="C332" s="355"/>
      <c r="D332" s="355"/>
      <c r="E332" s="355"/>
      <c r="F332" s="355"/>
      <c r="G332" s="355"/>
      <c r="H332" s="355"/>
      <c r="I332" s="355"/>
      <c r="J332" s="355"/>
      <c r="K332" s="289"/>
    </row>
    <row r="333" spans="1:10" s="11" customFormat="1" ht="29.25" customHeight="1">
      <c r="A333" s="288"/>
      <c r="B333" s="354"/>
      <c r="C333" s="355"/>
      <c r="D333" s="355"/>
      <c r="E333" s="355"/>
      <c r="F333" s="355"/>
      <c r="G333" s="355"/>
      <c r="H333" s="355"/>
      <c r="I333" s="355"/>
      <c r="J333" s="355"/>
    </row>
    <row r="334" spans="1:3" ht="15.75">
      <c r="A334" s="96"/>
      <c r="C334" s="97"/>
    </row>
    <row r="335" spans="1:10" ht="15.75">
      <c r="A335" s="96"/>
      <c r="B335" s="348" t="s">
        <v>263</v>
      </c>
      <c r="C335" s="360"/>
      <c r="D335" s="360"/>
      <c r="E335" s="360"/>
      <c r="F335" s="360"/>
      <c r="G335" s="360"/>
      <c r="H335" s="360"/>
      <c r="I335" s="360"/>
      <c r="J335" s="360"/>
    </row>
    <row r="336" spans="1:10" ht="15.75">
      <c r="A336" s="96"/>
      <c r="B336" s="306"/>
      <c r="C336" s="101"/>
      <c r="D336" s="101"/>
      <c r="E336" s="101"/>
      <c r="F336" s="101"/>
      <c r="G336" s="101"/>
      <c r="H336" s="101"/>
      <c r="I336" s="101"/>
      <c r="J336" s="101"/>
    </row>
    <row r="337" ht="15.75">
      <c r="A337" s="96"/>
    </row>
    <row r="338" spans="1:10" ht="15" customHeight="1">
      <c r="A338" s="95" t="s">
        <v>103</v>
      </c>
      <c r="B338" s="344" t="s">
        <v>2</v>
      </c>
      <c r="C338" s="345"/>
      <c r="D338" s="345"/>
      <c r="E338" s="345"/>
      <c r="F338" s="345"/>
      <c r="G338" s="345"/>
      <c r="H338" s="345"/>
      <c r="I338" s="345"/>
      <c r="J338" s="345"/>
    </row>
    <row r="339" spans="1:10" ht="15" customHeight="1">
      <c r="A339" s="95"/>
      <c r="B339" s="344" t="s">
        <v>1</v>
      </c>
      <c r="C339" s="345"/>
      <c r="D339" s="345"/>
      <c r="E339" s="345"/>
      <c r="F339" s="345"/>
      <c r="G339" s="345"/>
      <c r="H339" s="345"/>
      <c r="I339" s="345"/>
      <c r="J339" s="345"/>
    </row>
    <row r="340" ht="15.75">
      <c r="A340" s="96"/>
    </row>
    <row r="341" spans="1:3" ht="15.75">
      <c r="A341" s="96" t="s">
        <v>74</v>
      </c>
      <c r="B341" s="97" t="s">
        <v>29</v>
      </c>
      <c r="C341" s="97"/>
    </row>
    <row r="342" spans="1:3" ht="15.75">
      <c r="A342" s="96"/>
      <c r="B342" s="97"/>
      <c r="C342" s="97"/>
    </row>
    <row r="343" spans="1:10" ht="78.75" customHeight="1">
      <c r="A343" s="96"/>
      <c r="B343" s="363" t="s">
        <v>386</v>
      </c>
      <c r="C343" s="364"/>
      <c r="D343" s="364"/>
      <c r="E343" s="364"/>
      <c r="F343" s="364"/>
      <c r="G343" s="364"/>
      <c r="H343" s="364"/>
      <c r="I343" s="364"/>
      <c r="J343" s="364"/>
    </row>
    <row r="344" spans="1:10" ht="15.75">
      <c r="A344" s="96"/>
      <c r="B344" s="114"/>
      <c r="C344" s="114"/>
      <c r="D344" s="107"/>
      <c r="E344" s="107"/>
      <c r="F344" s="107"/>
      <c r="G344" s="107"/>
      <c r="H344" s="107"/>
      <c r="I344" s="107"/>
      <c r="J344" s="107"/>
    </row>
    <row r="345" spans="1:10" ht="66.75" customHeight="1">
      <c r="A345" s="96"/>
      <c r="B345" s="363" t="s">
        <v>387</v>
      </c>
      <c r="C345" s="364"/>
      <c r="D345" s="364"/>
      <c r="E345" s="364"/>
      <c r="F345" s="364"/>
      <c r="G345" s="364"/>
      <c r="H345" s="364"/>
      <c r="I345" s="364"/>
      <c r="J345" s="364"/>
    </row>
    <row r="346" spans="1:10" ht="16.5" customHeight="1">
      <c r="A346" s="96"/>
      <c r="B346" s="296"/>
      <c r="C346" s="297"/>
      <c r="D346" s="297"/>
      <c r="E346" s="297"/>
      <c r="F346" s="297"/>
      <c r="G346" s="297"/>
      <c r="H346" s="297"/>
      <c r="I346" s="297"/>
      <c r="J346" s="297"/>
    </row>
    <row r="347" spans="1:10" ht="35.25" customHeight="1">
      <c r="A347" s="96"/>
      <c r="B347" s="363" t="s">
        <v>286</v>
      </c>
      <c r="C347" s="364"/>
      <c r="D347" s="364"/>
      <c r="E347" s="364"/>
      <c r="F347" s="364"/>
      <c r="G347" s="364"/>
      <c r="H347" s="364"/>
      <c r="I347" s="364"/>
      <c r="J347" s="364"/>
    </row>
    <row r="348" spans="1:3" ht="15.75">
      <c r="A348" s="96"/>
      <c r="B348" s="97"/>
      <c r="C348" s="97"/>
    </row>
    <row r="349" ht="15.75">
      <c r="C349" s="97"/>
    </row>
    <row r="350" spans="1:3" ht="15.75">
      <c r="A350" s="96" t="s">
        <v>75</v>
      </c>
      <c r="B350" s="97" t="s">
        <v>332</v>
      </c>
      <c r="C350" s="97"/>
    </row>
    <row r="351" ht="15.75">
      <c r="C351" s="97"/>
    </row>
    <row r="352" spans="2:10" ht="18" customHeight="1">
      <c r="B352" s="307"/>
      <c r="C352" s="117"/>
      <c r="D352" s="118"/>
      <c r="E352" s="119"/>
      <c r="F352" s="120" t="s">
        <v>333</v>
      </c>
      <c r="G352" s="346" t="s">
        <v>244</v>
      </c>
      <c r="H352" s="347"/>
      <c r="I352" s="120" t="s">
        <v>134</v>
      </c>
      <c r="J352" s="120" t="s">
        <v>134</v>
      </c>
    </row>
    <row r="353" spans="2:10" ht="15.75">
      <c r="B353" s="307"/>
      <c r="C353" s="121" t="s">
        <v>137</v>
      </c>
      <c r="D353" s="122"/>
      <c r="E353" s="123"/>
      <c r="F353" s="124"/>
      <c r="G353" s="125"/>
      <c r="H353" s="123"/>
      <c r="I353" s="124"/>
      <c r="J353" s="124"/>
    </row>
    <row r="354" spans="2:10" ht="15.75">
      <c r="B354" s="126"/>
      <c r="C354" s="127"/>
      <c r="D354" s="128"/>
      <c r="E354" s="123"/>
      <c r="F354" s="124" t="s">
        <v>135</v>
      </c>
      <c r="G354" s="365" t="s">
        <v>135</v>
      </c>
      <c r="H354" s="366"/>
      <c r="I354" s="124" t="s">
        <v>135</v>
      </c>
      <c r="J354" s="124" t="s">
        <v>136</v>
      </c>
    </row>
    <row r="355" spans="2:10" ht="15">
      <c r="B355" s="126"/>
      <c r="C355" s="127"/>
      <c r="D355" s="128"/>
      <c r="E355" s="123"/>
      <c r="F355" s="129"/>
      <c r="G355" s="130"/>
      <c r="H355" s="131"/>
      <c r="I355" s="132"/>
      <c r="J355" s="132"/>
    </row>
    <row r="356" spans="2:10" ht="15">
      <c r="B356" s="126"/>
      <c r="C356" s="133" t="s">
        <v>19</v>
      </c>
      <c r="D356" s="128"/>
      <c r="E356" s="123"/>
      <c r="F356" s="134">
        <f>+'P&amp;L'!B19</f>
        <v>192342</v>
      </c>
      <c r="G356" s="135">
        <v>202413</v>
      </c>
      <c r="H356" s="136">
        <v>93396</v>
      </c>
      <c r="I356" s="137">
        <f>+F356-G356</f>
        <v>-10071</v>
      </c>
      <c r="J356" s="138">
        <f>+I356/G356</f>
        <v>-0.049754709430718386</v>
      </c>
    </row>
    <row r="357" spans="2:10" ht="15">
      <c r="B357" s="126"/>
      <c r="C357" s="133"/>
      <c r="D357" s="128"/>
      <c r="E357" s="123"/>
      <c r="F357" s="132"/>
      <c r="G357" s="139"/>
      <c r="H357" s="131"/>
      <c r="I357" s="132"/>
      <c r="J357" s="132"/>
    </row>
    <row r="358" spans="2:10" ht="15">
      <c r="B358" s="126"/>
      <c r="C358" s="133" t="s">
        <v>40</v>
      </c>
      <c r="D358" s="128"/>
      <c r="E358" s="123"/>
      <c r="F358" s="134">
        <f>+'P&amp;L'!B30</f>
        <v>15870</v>
      </c>
      <c r="G358" s="135">
        <v>17718</v>
      </c>
      <c r="H358" s="136">
        <v>6963</v>
      </c>
      <c r="I358" s="134">
        <f>+F358-G358</f>
        <v>-1848</v>
      </c>
      <c r="J358" s="138">
        <f>+I358/G358</f>
        <v>-0.10430071114121232</v>
      </c>
    </row>
    <row r="359" spans="2:10" ht="15">
      <c r="B359" s="126"/>
      <c r="C359" s="133"/>
      <c r="D359" s="128"/>
      <c r="E359" s="123"/>
      <c r="F359" s="134"/>
      <c r="G359" s="135"/>
      <c r="H359" s="136"/>
      <c r="I359" s="134"/>
      <c r="J359" s="132"/>
    </row>
    <row r="360" spans="2:12" ht="15">
      <c r="B360" s="126"/>
      <c r="C360" s="133" t="s">
        <v>61</v>
      </c>
      <c r="D360" s="128"/>
      <c r="E360" s="123"/>
      <c r="F360" s="134">
        <f>+'P&amp;L'!B34</f>
        <v>11584</v>
      </c>
      <c r="G360" s="135">
        <v>12431</v>
      </c>
      <c r="H360" s="136">
        <v>5141</v>
      </c>
      <c r="I360" s="134">
        <f>+F360-G360</f>
        <v>-847</v>
      </c>
      <c r="J360" s="138">
        <f>+I360/G360</f>
        <v>-0.0681361113345668</v>
      </c>
      <c r="K360" s="11"/>
      <c r="L360" s="11"/>
    </row>
    <row r="361" spans="1:12" ht="12.75" customHeight="1">
      <c r="A361" s="96"/>
      <c r="C361" s="140"/>
      <c r="D361" s="141"/>
      <c r="E361" s="142"/>
      <c r="F361" s="143"/>
      <c r="G361" s="144"/>
      <c r="H361" s="145"/>
      <c r="I361" s="146"/>
      <c r="J361" s="147"/>
      <c r="K361" s="11"/>
      <c r="L361" s="11"/>
    </row>
    <row r="362" spans="3:12" ht="13.5" customHeight="1">
      <c r="C362" s="97"/>
      <c r="K362" s="11"/>
      <c r="L362" s="11"/>
    </row>
    <row r="363" spans="2:12" ht="47.25" customHeight="1">
      <c r="B363" s="363" t="s">
        <v>340</v>
      </c>
      <c r="C363" s="364"/>
      <c r="D363" s="364"/>
      <c r="E363" s="364"/>
      <c r="F363" s="364"/>
      <c r="G363" s="364"/>
      <c r="H363" s="364"/>
      <c r="I363" s="364"/>
      <c r="J363" s="364"/>
      <c r="K363" s="11"/>
      <c r="L363" s="11"/>
    </row>
    <row r="364" spans="3:12" ht="13.5" customHeight="1">
      <c r="C364" s="97"/>
      <c r="K364" s="11"/>
      <c r="L364" s="11"/>
    </row>
    <row r="365" spans="3:12" ht="15.75">
      <c r="C365" s="97"/>
      <c r="K365" s="11"/>
      <c r="L365" s="11"/>
    </row>
    <row r="366" spans="1:12" ht="15.75">
      <c r="A366" s="102" t="s">
        <v>76</v>
      </c>
      <c r="B366" s="97" t="s">
        <v>85</v>
      </c>
      <c r="C366" s="97"/>
      <c r="K366" s="11"/>
      <c r="L366" s="11"/>
    </row>
    <row r="367" spans="3:12" ht="15.75">
      <c r="C367" s="97"/>
      <c r="K367" s="11"/>
      <c r="L367" s="11"/>
    </row>
    <row r="368" spans="2:12" ht="14.25" customHeight="1">
      <c r="B368" s="354" t="s">
        <v>167</v>
      </c>
      <c r="C368" s="355"/>
      <c r="D368" s="355"/>
      <c r="E368" s="355"/>
      <c r="F368" s="355"/>
      <c r="G368" s="355"/>
      <c r="H368" s="355"/>
      <c r="I368" s="355"/>
      <c r="J368" s="355"/>
      <c r="K368" s="11"/>
      <c r="L368" s="11"/>
    </row>
    <row r="369" spans="2:12" ht="46.5" customHeight="1">
      <c r="B369" s="355"/>
      <c r="C369" s="355"/>
      <c r="D369" s="355"/>
      <c r="E369" s="355"/>
      <c r="F369" s="355"/>
      <c r="G369" s="355"/>
      <c r="H369" s="355"/>
      <c r="I369" s="355"/>
      <c r="J369" s="355"/>
      <c r="K369" s="11"/>
      <c r="L369" s="11"/>
    </row>
    <row r="370" spans="2:10" ht="15">
      <c r="B370" s="101"/>
      <c r="C370" s="101"/>
      <c r="D370" s="101"/>
      <c r="E370" s="101"/>
      <c r="F370" s="101"/>
      <c r="G370" s="101"/>
      <c r="H370" s="101"/>
      <c r="I370" s="101"/>
      <c r="J370" s="101"/>
    </row>
    <row r="371" spans="2:10" ht="14.25" customHeight="1">
      <c r="B371" s="354" t="s">
        <v>388</v>
      </c>
      <c r="C371" s="355"/>
      <c r="D371" s="355"/>
      <c r="E371" s="355"/>
      <c r="F371" s="355"/>
      <c r="G371" s="355"/>
      <c r="H371" s="355"/>
      <c r="I371" s="355"/>
      <c r="J371" s="355"/>
    </row>
    <row r="372" spans="2:10" ht="45.75" customHeight="1">
      <c r="B372" s="355"/>
      <c r="C372" s="355"/>
      <c r="D372" s="355"/>
      <c r="E372" s="355"/>
      <c r="F372" s="355"/>
      <c r="G372" s="355"/>
      <c r="H372" s="355"/>
      <c r="I372" s="355"/>
      <c r="J372" s="355"/>
    </row>
    <row r="373" spans="2:10" ht="15">
      <c r="B373" s="101"/>
      <c r="C373" s="101"/>
      <c r="D373" s="101"/>
      <c r="E373" s="101"/>
      <c r="F373" s="101"/>
      <c r="G373" s="101"/>
      <c r="H373" s="101"/>
      <c r="I373" s="101"/>
      <c r="J373" s="101"/>
    </row>
    <row r="374" ht="15.75">
      <c r="C374" s="97"/>
    </row>
    <row r="375" spans="1:10" ht="15.75">
      <c r="A375" s="96" t="s">
        <v>77</v>
      </c>
      <c r="B375" s="90" t="s">
        <v>86</v>
      </c>
      <c r="C375" s="114"/>
      <c r="D375" s="114"/>
      <c r="E375" s="107"/>
      <c r="F375" s="107"/>
      <c r="G375" s="107"/>
      <c r="H375" s="107"/>
      <c r="I375" s="107"/>
      <c r="J375" s="107"/>
    </row>
    <row r="376" spans="1:10" ht="15.75">
      <c r="A376" s="96"/>
      <c r="B376" s="96"/>
      <c r="C376" s="114"/>
      <c r="D376" s="114"/>
      <c r="E376" s="107"/>
      <c r="F376" s="107"/>
      <c r="G376" s="107"/>
      <c r="H376" s="107"/>
      <c r="I376" s="107"/>
      <c r="J376" s="107"/>
    </row>
    <row r="377" spans="1:10" ht="15.75">
      <c r="A377" s="96"/>
      <c r="B377" s="354" t="s">
        <v>142</v>
      </c>
      <c r="C377" s="355"/>
      <c r="D377" s="355"/>
      <c r="E377" s="355"/>
      <c r="F377" s="355"/>
      <c r="G377" s="355"/>
      <c r="H377" s="355"/>
      <c r="I377" s="355"/>
      <c r="J377" s="355"/>
    </row>
    <row r="378" spans="1:10" ht="15.75">
      <c r="A378" s="96"/>
      <c r="B378" s="101"/>
      <c r="C378" s="101"/>
      <c r="D378" s="101"/>
      <c r="E378" s="101"/>
      <c r="F378" s="101"/>
      <c r="G378" s="101"/>
      <c r="H378" s="101"/>
      <c r="I378" s="101"/>
      <c r="J378" s="101"/>
    </row>
    <row r="379" spans="1:10" ht="15.75">
      <c r="A379" s="96"/>
      <c r="B379" s="96"/>
      <c r="C379" s="114"/>
      <c r="D379" s="114"/>
      <c r="E379" s="107"/>
      <c r="F379" s="107"/>
      <c r="G379" s="107"/>
      <c r="H379" s="107"/>
      <c r="I379" s="107"/>
      <c r="J379" s="107"/>
    </row>
    <row r="380" spans="1:3" ht="15.75">
      <c r="A380" s="96" t="s">
        <v>78</v>
      </c>
      <c r="B380" s="97" t="s">
        <v>30</v>
      </c>
      <c r="C380" s="97"/>
    </row>
    <row r="381" spans="1:10" ht="16.5" thickBot="1">
      <c r="A381" s="96"/>
      <c r="B381" s="97"/>
      <c r="C381" s="97"/>
      <c r="F381" s="369" t="s">
        <v>31</v>
      </c>
      <c r="G381" s="369"/>
      <c r="H381" s="106"/>
      <c r="I381" s="369" t="s">
        <v>97</v>
      </c>
      <c r="J381" s="369"/>
    </row>
    <row r="382" spans="1:10" ht="3.75" customHeight="1">
      <c r="A382" s="96"/>
      <c r="B382" s="97"/>
      <c r="C382" s="97"/>
      <c r="F382" s="104"/>
      <c r="G382" s="104"/>
      <c r="H382" s="148"/>
      <c r="I382" s="104"/>
      <c r="J382" s="104"/>
    </row>
    <row r="383" spans="1:10" ht="15.75">
      <c r="A383" s="96"/>
      <c r="B383" s="97"/>
      <c r="C383" s="97"/>
      <c r="F383" s="149" t="s">
        <v>32</v>
      </c>
      <c r="G383" s="150" t="s">
        <v>32</v>
      </c>
      <c r="H383" s="151"/>
      <c r="I383" s="149" t="s">
        <v>133</v>
      </c>
      <c r="J383" s="150" t="s">
        <v>133</v>
      </c>
    </row>
    <row r="384" spans="1:10" ht="15.75">
      <c r="A384" s="96"/>
      <c r="B384" s="97"/>
      <c r="C384" s="97"/>
      <c r="F384" s="149" t="s">
        <v>132</v>
      </c>
      <c r="G384" s="150" t="s">
        <v>132</v>
      </c>
      <c r="H384" s="151"/>
      <c r="I384" s="149" t="s">
        <v>132</v>
      </c>
      <c r="J384" s="150" t="s">
        <v>132</v>
      </c>
    </row>
    <row r="385" spans="2:10" ht="15.75">
      <c r="B385" s="97"/>
      <c r="C385" s="97"/>
      <c r="F385" s="149" t="s">
        <v>327</v>
      </c>
      <c r="G385" s="150" t="s">
        <v>328</v>
      </c>
      <c r="H385" s="151"/>
      <c r="I385" s="149" t="s">
        <v>327</v>
      </c>
      <c r="J385" s="150" t="s">
        <v>328</v>
      </c>
    </row>
    <row r="386" spans="2:10" ht="15.75">
      <c r="B386" s="97"/>
      <c r="C386" s="97"/>
      <c r="F386" s="149"/>
      <c r="G386" s="150"/>
      <c r="H386" s="151"/>
      <c r="I386" s="149"/>
      <c r="J386" s="152"/>
    </row>
    <row r="387" spans="1:10" ht="15.75">
      <c r="A387" s="96"/>
      <c r="B387" s="97"/>
      <c r="C387" s="97"/>
      <c r="F387" s="150" t="s">
        <v>33</v>
      </c>
      <c r="G387" s="150" t="s">
        <v>33</v>
      </c>
      <c r="H387" s="151"/>
      <c r="I387" s="150" t="s">
        <v>33</v>
      </c>
      <c r="J387" s="150" t="s">
        <v>33</v>
      </c>
    </row>
    <row r="388" spans="1:10" ht="15.75">
      <c r="A388" s="96"/>
      <c r="B388" s="97"/>
      <c r="C388" s="98" t="s">
        <v>99</v>
      </c>
      <c r="F388" s="109">
        <v>4286</v>
      </c>
      <c r="G388" s="109">
        <v>3673</v>
      </c>
      <c r="H388" s="111"/>
      <c r="I388" s="109">
        <v>17672</v>
      </c>
      <c r="J388" s="109">
        <v>12676</v>
      </c>
    </row>
    <row r="389" spans="1:10" ht="15.75">
      <c r="A389" s="96"/>
      <c r="B389" s="97"/>
      <c r="F389" s="153"/>
      <c r="G389" s="153"/>
      <c r="H389" s="154"/>
      <c r="I389" s="153"/>
      <c r="J389" s="153"/>
    </row>
    <row r="390" spans="1:10" ht="16.5" thickBot="1">
      <c r="A390" s="96"/>
      <c r="B390" s="97"/>
      <c r="C390" s="97"/>
      <c r="F390" s="155">
        <f>SUM(F388:F389)</f>
        <v>4286</v>
      </c>
      <c r="G390" s="155">
        <f>SUM(G388:G389)</f>
        <v>3673</v>
      </c>
      <c r="H390" s="156"/>
      <c r="I390" s="155">
        <f>SUM(I388:I389)</f>
        <v>17672</v>
      </c>
      <c r="J390" s="155">
        <f>SUM(J388:J389)</f>
        <v>12676</v>
      </c>
    </row>
    <row r="391" spans="1:8" ht="15.75">
      <c r="A391" s="96"/>
      <c r="C391" s="97"/>
      <c r="H391" s="157"/>
    </row>
    <row r="392" spans="1:10" ht="16.5" customHeight="1">
      <c r="A392" s="96"/>
      <c r="B392" s="354" t="s">
        <v>277</v>
      </c>
      <c r="C392" s="355"/>
      <c r="D392" s="355"/>
      <c r="E392" s="355"/>
      <c r="F392" s="355"/>
      <c r="G392" s="355"/>
      <c r="H392" s="355"/>
      <c r="I392" s="355"/>
      <c r="J392" s="355"/>
    </row>
    <row r="393" spans="1:10" ht="15.75">
      <c r="A393" s="96"/>
      <c r="B393" s="355"/>
      <c r="C393" s="355"/>
      <c r="D393" s="355"/>
      <c r="E393" s="355"/>
      <c r="F393" s="355"/>
      <c r="G393" s="355"/>
      <c r="H393" s="355"/>
      <c r="I393" s="355"/>
      <c r="J393" s="355"/>
    </row>
    <row r="394" spans="1:8" ht="15.75">
      <c r="A394" s="96"/>
      <c r="C394" s="97"/>
      <c r="H394" s="157"/>
    </row>
    <row r="395" spans="1:3" ht="15.75">
      <c r="A395" s="96"/>
      <c r="B395" s="97"/>
      <c r="C395" s="97"/>
    </row>
    <row r="396" spans="1:10" s="70" customFormat="1" ht="15.75">
      <c r="A396" s="96" t="s">
        <v>278</v>
      </c>
      <c r="B396" s="97" t="s">
        <v>34</v>
      </c>
      <c r="C396" s="97"/>
      <c r="D396" s="98"/>
      <c r="E396" s="98"/>
      <c r="F396" s="98"/>
      <c r="G396" s="98"/>
      <c r="H396" s="98"/>
      <c r="I396" s="98"/>
      <c r="J396" s="98"/>
    </row>
    <row r="397" spans="1:10" s="70" customFormat="1" ht="15.75">
      <c r="A397" s="96"/>
      <c r="B397" s="97"/>
      <c r="C397" s="97"/>
      <c r="D397" s="98"/>
      <c r="E397" s="98"/>
      <c r="F397" s="98"/>
      <c r="G397" s="98"/>
      <c r="H397" s="98"/>
      <c r="I397" s="98"/>
      <c r="J397" s="98"/>
    </row>
    <row r="398" spans="1:10" s="70" customFormat="1" ht="15">
      <c r="A398" s="160"/>
      <c r="B398" s="372" t="s">
        <v>291</v>
      </c>
      <c r="C398" s="373"/>
      <c r="D398" s="373"/>
      <c r="E398" s="373"/>
      <c r="F398" s="373"/>
      <c r="G398" s="373"/>
      <c r="H398" s="373"/>
      <c r="I398" s="373"/>
      <c r="J398" s="373"/>
    </row>
    <row r="399" spans="1:10" s="70" customFormat="1" ht="17.25" customHeight="1">
      <c r="A399" s="160"/>
      <c r="B399" s="373"/>
      <c r="C399" s="373"/>
      <c r="D399" s="373"/>
      <c r="E399" s="373"/>
      <c r="F399" s="373"/>
      <c r="G399" s="373"/>
      <c r="H399" s="373"/>
      <c r="I399" s="373"/>
      <c r="J399" s="373"/>
    </row>
    <row r="400" spans="1:10" s="70" customFormat="1" ht="15.75">
      <c r="A400" s="160"/>
      <c r="B400" s="98"/>
      <c r="C400" s="97"/>
      <c r="D400" s="98"/>
      <c r="E400" s="98"/>
      <c r="F400" s="98"/>
      <c r="G400" s="162"/>
      <c r="H400" s="162"/>
      <c r="I400" s="162"/>
      <c r="J400" s="162"/>
    </row>
    <row r="401" spans="1:10" s="70" customFormat="1" ht="15">
      <c r="A401" s="160"/>
      <c r="B401" s="285"/>
      <c r="C401" s="285"/>
      <c r="D401" s="285"/>
      <c r="E401" s="285"/>
      <c r="F401" s="285"/>
      <c r="G401" s="285"/>
      <c r="H401" s="285"/>
      <c r="I401" s="285"/>
      <c r="J401" s="285"/>
    </row>
    <row r="402" spans="1:3" ht="15.75">
      <c r="A402" s="96" t="s">
        <v>279</v>
      </c>
      <c r="B402" s="97" t="s">
        <v>35</v>
      </c>
      <c r="C402" s="97"/>
    </row>
    <row r="403" spans="1:3" ht="15.75">
      <c r="A403" s="96"/>
      <c r="B403" s="97"/>
      <c r="C403" s="97"/>
    </row>
    <row r="404" spans="2:9" ht="15.75">
      <c r="B404" s="163" t="s">
        <v>334</v>
      </c>
      <c r="C404" s="114"/>
      <c r="D404" s="107"/>
      <c r="E404" s="107"/>
      <c r="F404" s="107"/>
      <c r="G404" s="107"/>
      <c r="H404" s="107"/>
      <c r="I404" s="107"/>
    </row>
    <row r="405" spans="1:3" ht="15.75">
      <c r="A405" s="96"/>
      <c r="B405" s="97"/>
      <c r="C405" s="97"/>
    </row>
    <row r="406" spans="1:9" ht="15.75">
      <c r="A406" s="105"/>
      <c r="B406" s="105"/>
      <c r="C406" s="164"/>
      <c r="D406" s="157"/>
      <c r="E406" s="157"/>
      <c r="G406" s="165" t="s">
        <v>33</v>
      </c>
      <c r="H406" s="106"/>
      <c r="I406" s="106"/>
    </row>
    <row r="407" spans="1:9" ht="15">
      <c r="A407" s="105"/>
      <c r="B407" s="105"/>
      <c r="C407" s="166" t="s">
        <v>148</v>
      </c>
      <c r="D407" s="157"/>
      <c r="E407" s="157"/>
      <c r="G407" s="148"/>
      <c r="H407" s="148"/>
      <c r="I407" s="148"/>
    </row>
    <row r="408" spans="1:9" ht="15">
      <c r="A408" s="105"/>
      <c r="B408" s="105"/>
      <c r="C408" s="167" t="s">
        <v>100</v>
      </c>
      <c r="D408" s="157"/>
      <c r="E408" s="157"/>
      <c r="G408" s="148"/>
      <c r="H408" s="148"/>
      <c r="I408" s="148"/>
    </row>
    <row r="409" spans="1:10" s="11" customFormat="1" ht="15">
      <c r="A409" s="92"/>
      <c r="B409" s="92"/>
      <c r="C409" s="107"/>
      <c r="D409" s="168" t="s">
        <v>50</v>
      </c>
      <c r="E409" s="154"/>
      <c r="F409" s="107"/>
      <c r="G409" s="154">
        <v>4948</v>
      </c>
      <c r="H409" s="154"/>
      <c r="I409" s="154"/>
      <c r="J409" s="107"/>
    </row>
    <row r="410" spans="1:10" s="11" customFormat="1" ht="15">
      <c r="A410" s="92"/>
      <c r="B410" s="92"/>
      <c r="C410" s="107"/>
      <c r="D410" s="168" t="s">
        <v>130</v>
      </c>
      <c r="E410" s="154"/>
      <c r="F410" s="107"/>
      <c r="G410" s="153">
        <f>6838+38066+3000+662</f>
        <v>48566</v>
      </c>
      <c r="H410" s="154"/>
      <c r="I410" s="154"/>
      <c r="J410" s="107"/>
    </row>
    <row r="411" spans="1:10" s="11" customFormat="1" ht="15">
      <c r="A411" s="92"/>
      <c r="B411" s="92"/>
      <c r="C411" s="107"/>
      <c r="D411" s="168"/>
      <c r="E411" s="154"/>
      <c r="F411" s="107"/>
      <c r="G411" s="154">
        <f>SUM(G409:G410)</f>
        <v>53514</v>
      </c>
      <c r="H411" s="154"/>
      <c r="I411" s="154"/>
      <c r="J411" s="107"/>
    </row>
    <row r="412" spans="1:10" s="11" customFormat="1" ht="15">
      <c r="A412" s="92"/>
      <c r="B412" s="92"/>
      <c r="C412" s="169" t="s">
        <v>101</v>
      </c>
      <c r="D412" s="168"/>
      <c r="E412" s="154"/>
      <c r="F412" s="107"/>
      <c r="G412" s="154"/>
      <c r="H412" s="154"/>
      <c r="I412" s="154"/>
      <c r="J412" s="107"/>
    </row>
    <row r="413" spans="1:10" s="11" customFormat="1" ht="15">
      <c r="A413" s="92"/>
      <c r="B413" s="92"/>
      <c r="C413" s="169"/>
      <c r="D413" s="168" t="s">
        <v>129</v>
      </c>
      <c r="E413" s="154"/>
      <c r="F413" s="107"/>
      <c r="G413" s="154">
        <f>1675+2701</f>
        <v>4376</v>
      </c>
      <c r="H413" s="154"/>
      <c r="I413" s="154"/>
      <c r="J413" s="107"/>
    </row>
    <row r="414" spans="1:10" s="11" customFormat="1" ht="15">
      <c r="A414" s="92"/>
      <c r="B414" s="92"/>
      <c r="C414" s="169"/>
      <c r="D414" s="168" t="s">
        <v>150</v>
      </c>
      <c r="E414" s="154"/>
      <c r="F414" s="107"/>
      <c r="G414" s="153">
        <v>15000</v>
      </c>
      <c r="H414" s="154"/>
      <c r="I414" s="154"/>
      <c r="J414" s="107"/>
    </row>
    <row r="415" spans="1:10" s="11" customFormat="1" ht="15">
      <c r="A415" s="92"/>
      <c r="B415" s="92"/>
      <c r="C415" s="107"/>
      <c r="D415" s="168"/>
      <c r="E415" s="154"/>
      <c r="F415" s="107"/>
      <c r="G415" s="153">
        <f>SUM(G411:G414)</f>
        <v>72890</v>
      </c>
      <c r="H415" s="154"/>
      <c r="I415" s="154"/>
      <c r="J415" s="107"/>
    </row>
    <row r="416" spans="1:10" s="11" customFormat="1" ht="15">
      <c r="A416" s="92"/>
      <c r="B416" s="92"/>
      <c r="C416" s="168"/>
      <c r="D416" s="168"/>
      <c r="E416" s="168"/>
      <c r="F416" s="107"/>
      <c r="G416" s="168"/>
      <c r="H416" s="168"/>
      <c r="I416" s="168"/>
      <c r="J416" s="107"/>
    </row>
    <row r="417" spans="1:10" s="11" customFormat="1" ht="15">
      <c r="A417" s="107"/>
      <c r="B417" s="92"/>
      <c r="C417" s="170" t="s">
        <v>149</v>
      </c>
      <c r="D417" s="168"/>
      <c r="E417" s="171"/>
      <c r="F417" s="107"/>
      <c r="G417" s="171"/>
      <c r="H417" s="171"/>
      <c r="I417" s="171"/>
      <c r="J417" s="107"/>
    </row>
    <row r="418" spans="1:10" s="11" customFormat="1" ht="15">
      <c r="A418" s="107"/>
      <c r="B418" s="92"/>
      <c r="C418" s="169" t="s">
        <v>100</v>
      </c>
      <c r="D418" s="168"/>
      <c r="E418" s="171"/>
      <c r="F418" s="107"/>
      <c r="G418" s="171"/>
      <c r="H418" s="171"/>
      <c r="I418" s="171"/>
      <c r="J418" s="107"/>
    </row>
    <row r="419" spans="1:10" s="11" customFormat="1" ht="15">
      <c r="A419" s="92"/>
      <c r="B419" s="92"/>
      <c r="C419" s="107"/>
      <c r="D419" s="168" t="s">
        <v>131</v>
      </c>
      <c r="E419" s="154"/>
      <c r="F419" s="107"/>
      <c r="G419" s="154">
        <v>7745</v>
      </c>
      <c r="H419" s="154"/>
      <c r="I419" s="154"/>
      <c r="J419" s="107"/>
    </row>
    <row r="420" spans="1:10" s="11" customFormat="1" ht="15">
      <c r="A420" s="92"/>
      <c r="B420" s="92"/>
      <c r="C420" s="107"/>
      <c r="D420" s="168" t="s">
        <v>275</v>
      </c>
      <c r="E420" s="154"/>
      <c r="F420" s="107"/>
      <c r="G420" s="153">
        <v>100000</v>
      </c>
      <c r="H420" s="154"/>
      <c r="I420" s="154"/>
      <c r="J420" s="107"/>
    </row>
    <row r="421" spans="1:10" s="11" customFormat="1" ht="15">
      <c r="A421" s="92"/>
      <c r="B421" s="92"/>
      <c r="C421" s="107"/>
      <c r="D421" s="168"/>
      <c r="E421" s="154"/>
      <c r="F421" s="107"/>
      <c r="G421" s="154">
        <f>SUM(G419:G420)</f>
        <v>107745</v>
      </c>
      <c r="H421" s="154"/>
      <c r="I421" s="154"/>
      <c r="J421" s="107"/>
    </row>
    <row r="422" spans="1:10" s="11" customFormat="1" ht="15">
      <c r="A422" s="92"/>
      <c r="B422" s="92"/>
      <c r="C422" s="169" t="s">
        <v>101</v>
      </c>
      <c r="D422" s="168"/>
      <c r="E422" s="154"/>
      <c r="F422" s="107"/>
      <c r="G422" s="154"/>
      <c r="H422" s="154"/>
      <c r="I422" s="154"/>
      <c r="J422" s="107"/>
    </row>
    <row r="423" spans="1:10" s="11" customFormat="1" ht="15">
      <c r="A423" s="92"/>
      <c r="B423" s="92"/>
      <c r="C423" s="169"/>
      <c r="D423" s="168" t="s">
        <v>129</v>
      </c>
      <c r="E423" s="154"/>
      <c r="F423" s="107"/>
      <c r="G423" s="153">
        <f>165+3285</f>
        <v>3450</v>
      </c>
      <c r="H423" s="154"/>
      <c r="I423" s="154"/>
      <c r="J423" s="107"/>
    </row>
    <row r="424" spans="1:10" s="11" customFormat="1" ht="15">
      <c r="A424" s="92"/>
      <c r="B424" s="92"/>
      <c r="C424" s="107"/>
      <c r="D424" s="168"/>
      <c r="E424" s="154"/>
      <c r="F424" s="107"/>
      <c r="G424" s="153">
        <f>SUM(G421:G423)</f>
        <v>111195</v>
      </c>
      <c r="H424" s="154"/>
      <c r="I424" s="154"/>
      <c r="J424" s="107"/>
    </row>
    <row r="425" spans="1:9" ht="15">
      <c r="A425" s="105"/>
      <c r="B425" s="105"/>
      <c r="C425" s="164"/>
      <c r="D425" s="157"/>
      <c r="E425" s="156"/>
      <c r="G425" s="154"/>
      <c r="H425" s="156"/>
      <c r="I425" s="156"/>
    </row>
    <row r="426" spans="1:9" ht="16.5" thickBot="1">
      <c r="A426" s="105"/>
      <c r="B426" s="105"/>
      <c r="C426" s="97" t="s">
        <v>36</v>
      </c>
      <c r="G426" s="172">
        <f>+G415+G424</f>
        <v>184085</v>
      </c>
      <c r="H426" s="173"/>
      <c r="I426" s="173"/>
    </row>
    <row r="427" spans="1:9" ht="15.75">
      <c r="A427" s="105"/>
      <c r="B427" s="105"/>
      <c r="C427" s="97"/>
      <c r="G427" s="173"/>
      <c r="H427" s="173"/>
      <c r="I427" s="173"/>
    </row>
    <row r="428" spans="1:6" ht="15">
      <c r="A428" s="105"/>
      <c r="B428" s="105"/>
      <c r="C428" s="105"/>
      <c r="F428" s="173"/>
    </row>
    <row r="429" spans="1:2" ht="15.75">
      <c r="A429" s="102" t="s">
        <v>79</v>
      </c>
      <c r="B429" s="97" t="s">
        <v>182</v>
      </c>
    </row>
    <row r="430" ht="15.75">
      <c r="A430" s="96"/>
    </row>
    <row r="431" spans="1:10" ht="46.5" customHeight="1">
      <c r="A431" s="96"/>
      <c r="B431" s="363" t="s">
        <v>187</v>
      </c>
      <c r="C431" s="374"/>
      <c r="D431" s="374"/>
      <c r="E431" s="374"/>
      <c r="F431" s="374"/>
      <c r="G431" s="374"/>
      <c r="H431" s="374"/>
      <c r="I431" s="374"/>
      <c r="J431" s="374"/>
    </row>
    <row r="432" ht="15.75">
      <c r="A432" s="96"/>
    </row>
    <row r="433" spans="1:9" ht="15.75">
      <c r="A433" s="96"/>
      <c r="G433" s="149" t="s">
        <v>133</v>
      </c>
      <c r="I433" s="149" t="s">
        <v>133</v>
      </c>
    </row>
    <row r="434" spans="1:9" ht="15.75">
      <c r="A434" s="96"/>
      <c r="G434" s="149" t="s">
        <v>132</v>
      </c>
      <c r="I434" s="149" t="s">
        <v>132</v>
      </c>
    </row>
    <row r="435" spans="1:9" ht="15.75">
      <c r="A435" s="96"/>
      <c r="G435" s="149" t="s">
        <v>327</v>
      </c>
      <c r="I435" s="149" t="s">
        <v>192</v>
      </c>
    </row>
    <row r="436" spans="1:9" ht="15.75">
      <c r="A436" s="96"/>
      <c r="G436" s="149" t="s">
        <v>145</v>
      </c>
      <c r="I436" s="149" t="s">
        <v>145</v>
      </c>
    </row>
    <row r="437" spans="1:9" ht="15.75">
      <c r="A437" s="96"/>
      <c r="G437" s="149"/>
      <c r="I437" s="149"/>
    </row>
    <row r="438" spans="1:9" ht="15.75">
      <c r="A438" s="96"/>
      <c r="C438" s="98" t="s">
        <v>201</v>
      </c>
      <c r="G438" s="149"/>
      <c r="I438" s="149"/>
    </row>
    <row r="439" spans="1:9" ht="15.75">
      <c r="A439" s="96"/>
      <c r="C439" s="158" t="s">
        <v>183</v>
      </c>
      <c r="D439" s="98" t="s">
        <v>184</v>
      </c>
      <c r="G439" s="293">
        <v>306853</v>
      </c>
      <c r="I439" s="293">
        <v>267570</v>
      </c>
    </row>
    <row r="440" spans="1:9" ht="15.75">
      <c r="A440" s="96"/>
      <c r="C440" s="158" t="s">
        <v>183</v>
      </c>
      <c r="D440" s="98" t="s">
        <v>185</v>
      </c>
      <c r="G440" s="261">
        <v>19208</v>
      </c>
      <c r="I440" s="261">
        <v>17767</v>
      </c>
    </row>
    <row r="441" spans="1:9" ht="15.75">
      <c r="A441" s="96"/>
      <c r="G441" s="259">
        <f>SUM(G439:G440)</f>
        <v>326061</v>
      </c>
      <c r="I441" s="259">
        <f>SUM(I439:I440)</f>
        <v>285337</v>
      </c>
    </row>
    <row r="442" spans="1:9" ht="15.75">
      <c r="A442" s="96"/>
      <c r="C442" s="158" t="s">
        <v>183</v>
      </c>
      <c r="D442" s="98" t="s">
        <v>186</v>
      </c>
      <c r="G442" s="261">
        <v>-153468</v>
      </c>
      <c r="I442" s="261">
        <v>-148737</v>
      </c>
    </row>
    <row r="443" spans="1:9" ht="16.5" thickBot="1">
      <c r="A443" s="96"/>
      <c r="C443" s="98" t="s">
        <v>202</v>
      </c>
      <c r="G443" s="294">
        <f>SUM(G441:G442)</f>
        <v>172593</v>
      </c>
      <c r="I443" s="294">
        <f>SUM(I441:I442)</f>
        <v>136600</v>
      </c>
    </row>
    <row r="444" ht="16.5" thickTop="1">
      <c r="A444" s="96"/>
    </row>
    <row r="445" ht="15.75">
      <c r="A445" s="96"/>
    </row>
    <row r="446" spans="1:2" ht="15.75">
      <c r="A446" s="102" t="s">
        <v>80</v>
      </c>
      <c r="B446" s="97" t="s">
        <v>266</v>
      </c>
    </row>
    <row r="447" spans="1:2" ht="15.75">
      <c r="A447" s="102"/>
      <c r="B447" s="97"/>
    </row>
    <row r="448" spans="1:2" ht="15.75">
      <c r="A448" s="102"/>
      <c r="B448" s="98" t="s">
        <v>267</v>
      </c>
    </row>
    <row r="449" spans="1:2" ht="15.75">
      <c r="A449" s="102"/>
      <c r="B449" s="97"/>
    </row>
    <row r="450" spans="1:10" ht="16.5" thickBot="1">
      <c r="A450" s="96"/>
      <c r="F450" s="369" t="s">
        <v>31</v>
      </c>
      <c r="G450" s="370"/>
      <c r="H450" s="126"/>
      <c r="I450" s="369" t="s">
        <v>97</v>
      </c>
      <c r="J450" s="369"/>
    </row>
    <row r="451" spans="1:10" ht="15.75">
      <c r="A451" s="96"/>
      <c r="F451" s="104"/>
      <c r="G451" s="104"/>
      <c r="H451" s="104"/>
      <c r="I451" s="104"/>
      <c r="J451" s="104"/>
    </row>
    <row r="452" spans="1:10" ht="15.75">
      <c r="A452" s="96"/>
      <c r="F452" s="149" t="s">
        <v>32</v>
      </c>
      <c r="G452" s="150" t="s">
        <v>32</v>
      </c>
      <c r="H452" s="151"/>
      <c r="I452" s="149" t="s">
        <v>133</v>
      </c>
      <c r="J452" s="150" t="s">
        <v>133</v>
      </c>
    </row>
    <row r="453" spans="1:10" ht="15.75">
      <c r="A453" s="96"/>
      <c r="F453" s="149" t="s">
        <v>132</v>
      </c>
      <c r="G453" s="150" t="s">
        <v>132</v>
      </c>
      <c r="H453" s="151"/>
      <c r="I453" s="149" t="s">
        <v>132</v>
      </c>
      <c r="J453" s="150" t="s">
        <v>132</v>
      </c>
    </row>
    <row r="454" spans="1:10" ht="15.75">
      <c r="A454" s="96"/>
      <c r="F454" s="149" t="s">
        <v>327</v>
      </c>
      <c r="G454" s="150" t="s">
        <v>328</v>
      </c>
      <c r="H454" s="151"/>
      <c r="I454" s="149" t="s">
        <v>327</v>
      </c>
      <c r="J454" s="150" t="s">
        <v>328</v>
      </c>
    </row>
    <row r="455" spans="1:10" ht="15.75">
      <c r="A455" s="96"/>
      <c r="F455" s="165" t="s">
        <v>33</v>
      </c>
      <c r="G455" s="165" t="s">
        <v>33</v>
      </c>
      <c r="H455" s="151"/>
      <c r="I455" s="165" t="s">
        <v>33</v>
      </c>
      <c r="J455" s="165" t="s">
        <v>33</v>
      </c>
    </row>
    <row r="456" spans="1:10" ht="15.75">
      <c r="A456" s="96"/>
      <c r="F456" s="165"/>
      <c r="G456" s="165"/>
      <c r="H456" s="151"/>
      <c r="I456" s="165"/>
      <c r="J456" s="165"/>
    </row>
    <row r="457" spans="1:10" ht="15.75">
      <c r="A457" s="96"/>
      <c r="B457" s="98" t="s">
        <v>264</v>
      </c>
      <c r="F457" s="303">
        <v>-23</v>
      </c>
      <c r="G457" s="303">
        <v>-33</v>
      </c>
      <c r="H457" s="304"/>
      <c r="I457" s="303">
        <v>-47</v>
      </c>
      <c r="J457" s="303">
        <v>-41</v>
      </c>
    </row>
    <row r="458" spans="1:10" ht="15.75">
      <c r="A458" s="96"/>
      <c r="B458" s="98" t="s">
        <v>265</v>
      </c>
      <c r="F458" s="303">
        <v>0</v>
      </c>
      <c r="G458" s="303">
        <v>-317</v>
      </c>
      <c r="H458" s="304"/>
      <c r="I458" s="303">
        <v>-450</v>
      </c>
      <c r="J458" s="303">
        <v>-317</v>
      </c>
    </row>
    <row r="459" spans="1:10" ht="15.75">
      <c r="A459" s="96"/>
      <c r="B459" s="98" t="s">
        <v>271</v>
      </c>
      <c r="F459" s="303">
        <v>-109</v>
      </c>
      <c r="G459" s="303">
        <v>-8</v>
      </c>
      <c r="H459" s="304"/>
      <c r="I459" s="303">
        <v>-199</v>
      </c>
      <c r="J459" s="303">
        <v>-497</v>
      </c>
    </row>
    <row r="460" spans="1:10" ht="15.75">
      <c r="A460" s="96"/>
      <c r="B460" s="98" t="s">
        <v>276</v>
      </c>
      <c r="F460" s="303">
        <v>66</v>
      </c>
      <c r="G460" s="303">
        <v>0</v>
      </c>
      <c r="H460" s="304"/>
      <c r="I460" s="303">
        <v>69</v>
      </c>
      <c r="J460" s="303">
        <v>0</v>
      </c>
    </row>
    <row r="461" spans="1:10" ht="15.75">
      <c r="A461" s="96"/>
      <c r="B461" s="98" t="s">
        <v>268</v>
      </c>
      <c r="F461" s="303">
        <v>3280</v>
      </c>
      <c r="G461" s="303">
        <v>2766</v>
      </c>
      <c r="H461" s="304"/>
      <c r="I461" s="303">
        <v>9007</v>
      </c>
      <c r="J461" s="303">
        <v>7579</v>
      </c>
    </row>
    <row r="462" spans="1:10" ht="15.75">
      <c r="A462" s="96"/>
      <c r="B462" s="98" t="s">
        <v>269</v>
      </c>
      <c r="F462" s="303">
        <v>1993</v>
      </c>
      <c r="G462" s="303">
        <v>2243</v>
      </c>
      <c r="H462" s="304"/>
      <c r="I462" s="303">
        <v>6684</v>
      </c>
      <c r="J462" s="303">
        <v>6629</v>
      </c>
    </row>
    <row r="463" spans="1:10" ht="15.75">
      <c r="A463" s="96"/>
      <c r="B463" s="98" t="s">
        <v>274</v>
      </c>
      <c r="F463" s="303">
        <v>-51</v>
      </c>
      <c r="G463" s="303">
        <v>-8</v>
      </c>
      <c r="H463" s="304"/>
      <c r="I463" s="303">
        <v>-275</v>
      </c>
      <c r="J463" s="303">
        <v>-99</v>
      </c>
    </row>
    <row r="464" spans="1:10" ht="15.75">
      <c r="A464" s="96"/>
      <c r="B464" s="98" t="s">
        <v>270</v>
      </c>
      <c r="F464" s="305">
        <v>0</v>
      </c>
      <c r="G464" s="305">
        <v>0</v>
      </c>
      <c r="H464" s="305"/>
      <c r="I464" s="305">
        <v>0</v>
      </c>
      <c r="J464" s="305">
        <v>19</v>
      </c>
    </row>
    <row r="465" spans="1:10" ht="15.75">
      <c r="A465" s="96"/>
      <c r="B465" s="98" t="s">
        <v>273</v>
      </c>
      <c r="F465" s="305">
        <v>1</v>
      </c>
      <c r="G465" s="305">
        <v>62</v>
      </c>
      <c r="H465" s="305"/>
      <c r="I465" s="305">
        <v>344</v>
      </c>
      <c r="J465" s="305">
        <v>704</v>
      </c>
    </row>
    <row r="466" spans="1:10" ht="15.75">
      <c r="A466" s="96"/>
      <c r="B466" s="98" t="s">
        <v>272</v>
      </c>
      <c r="F466" s="305">
        <v>0</v>
      </c>
      <c r="G466" s="305">
        <v>0</v>
      </c>
      <c r="H466" s="305"/>
      <c r="I466" s="305">
        <v>0</v>
      </c>
      <c r="J466" s="305">
        <v>428</v>
      </c>
    </row>
    <row r="467" ht="15.75">
      <c r="A467" s="96"/>
    </row>
    <row r="468" ht="15.75">
      <c r="A468" s="96"/>
    </row>
    <row r="469" spans="1:3" ht="15.75">
      <c r="A469" s="102" t="s">
        <v>280</v>
      </c>
      <c r="B469" s="97" t="s">
        <v>37</v>
      </c>
      <c r="C469" s="97"/>
    </row>
    <row r="470" spans="1:3" ht="15.75">
      <c r="A470" s="102"/>
      <c r="B470" s="97"/>
      <c r="C470" s="97"/>
    </row>
    <row r="471" spans="2:10" ht="15" customHeight="1">
      <c r="B471" s="354" t="s">
        <v>258</v>
      </c>
      <c r="C471" s="354"/>
      <c r="D471" s="354"/>
      <c r="E471" s="354"/>
      <c r="F471" s="354"/>
      <c r="G471" s="354"/>
      <c r="H471" s="354"/>
      <c r="I471" s="354"/>
      <c r="J471" s="354"/>
    </row>
    <row r="472" ht="15">
      <c r="A472" s="105"/>
    </row>
    <row r="473" ht="15">
      <c r="A473" s="105"/>
    </row>
    <row r="474" spans="1:3" ht="15.75">
      <c r="A474" s="102" t="s">
        <v>81</v>
      </c>
      <c r="B474" s="97" t="s">
        <v>25</v>
      </c>
      <c r="C474" s="97"/>
    </row>
    <row r="476" spans="2:10" ht="15.75" customHeight="1">
      <c r="B476" s="354" t="s">
        <v>335</v>
      </c>
      <c r="C476" s="354"/>
      <c r="D476" s="354"/>
      <c r="E476" s="354"/>
      <c r="F476" s="354"/>
      <c r="G476" s="354"/>
      <c r="H476" s="354"/>
      <c r="I476" s="354"/>
      <c r="J476" s="354"/>
    </row>
    <row r="477" spans="2:10" ht="16.5" customHeight="1">
      <c r="B477" s="296"/>
      <c r="C477" s="297"/>
      <c r="D477" s="297"/>
      <c r="E477" s="297"/>
      <c r="F477" s="297"/>
      <c r="G477" s="297"/>
      <c r="H477" s="297"/>
      <c r="I477" s="297"/>
      <c r="J477" s="297"/>
    </row>
    <row r="479" spans="1:2" ht="15.75">
      <c r="A479" s="96" t="s">
        <v>82</v>
      </c>
      <c r="B479" s="97" t="s">
        <v>84</v>
      </c>
    </row>
    <row r="480" spans="1:10" ht="16.5" thickBot="1">
      <c r="A480" s="105"/>
      <c r="F480" s="369" t="s">
        <v>31</v>
      </c>
      <c r="G480" s="370"/>
      <c r="H480" s="126"/>
      <c r="I480" s="369" t="s">
        <v>97</v>
      </c>
      <c r="J480" s="369"/>
    </row>
    <row r="481" spans="1:10" ht="15">
      <c r="A481" s="105"/>
      <c r="F481" s="104"/>
      <c r="G481" s="104"/>
      <c r="H481" s="104"/>
      <c r="I481" s="104"/>
      <c r="J481" s="104"/>
    </row>
    <row r="482" spans="1:10" ht="15.75">
      <c r="A482" s="105"/>
      <c r="F482" s="149" t="s">
        <v>32</v>
      </c>
      <c r="G482" s="150" t="s">
        <v>32</v>
      </c>
      <c r="H482" s="151"/>
      <c r="I482" s="149" t="s">
        <v>133</v>
      </c>
      <c r="J482" s="150" t="s">
        <v>133</v>
      </c>
    </row>
    <row r="483" spans="1:10" ht="15.75">
      <c r="A483" s="105"/>
      <c r="F483" s="149" t="s">
        <v>132</v>
      </c>
      <c r="G483" s="150" t="s">
        <v>132</v>
      </c>
      <c r="H483" s="151"/>
      <c r="I483" s="149" t="s">
        <v>132</v>
      </c>
      <c r="J483" s="150" t="s">
        <v>132</v>
      </c>
    </row>
    <row r="484" spans="1:10" ht="15.75">
      <c r="A484" s="105"/>
      <c r="F484" s="149" t="s">
        <v>327</v>
      </c>
      <c r="G484" s="150" t="s">
        <v>328</v>
      </c>
      <c r="H484" s="151"/>
      <c r="I484" s="149" t="s">
        <v>327</v>
      </c>
      <c r="J484" s="150" t="s">
        <v>328</v>
      </c>
    </row>
    <row r="485" spans="1:10" ht="15.75">
      <c r="A485" s="105"/>
      <c r="B485" s="371"/>
      <c r="C485" s="371"/>
      <c r="D485" s="371"/>
      <c r="F485" s="107"/>
      <c r="G485" s="152"/>
      <c r="H485" s="107"/>
      <c r="I485" s="107"/>
      <c r="J485" s="152"/>
    </row>
    <row r="486" spans="2:10" ht="15">
      <c r="B486" s="105" t="s">
        <v>236</v>
      </c>
      <c r="F486" s="111">
        <f>+'P&amp;L'!B42</f>
        <v>11584</v>
      </c>
      <c r="G486" s="111">
        <f>+'P&amp;L'!D42</f>
        <v>9049</v>
      </c>
      <c r="H486" s="111"/>
      <c r="I486" s="111">
        <f>+'P&amp;L'!F42</f>
        <v>41738</v>
      </c>
      <c r="J486" s="175">
        <f>+'P&amp;L'!H42</f>
        <v>29458</v>
      </c>
    </row>
    <row r="487" spans="1:10" ht="15">
      <c r="A487" s="105"/>
      <c r="B487" s="98" t="s">
        <v>145</v>
      </c>
      <c r="F487" s="111"/>
      <c r="G487" s="111"/>
      <c r="H487" s="111"/>
      <c r="I487" s="176"/>
      <c r="J487" s="177"/>
    </row>
    <row r="488" spans="1:10" ht="15">
      <c r="A488" s="105"/>
      <c r="F488" s="111"/>
      <c r="G488" s="111"/>
      <c r="H488" s="111"/>
      <c r="I488" s="176"/>
      <c r="J488" s="177"/>
    </row>
    <row r="489" spans="1:10" ht="15">
      <c r="A489" s="105"/>
      <c r="B489" s="105" t="s">
        <v>164</v>
      </c>
      <c r="F489" s="111">
        <v>410352</v>
      </c>
      <c r="G489" s="111">
        <v>410352</v>
      </c>
      <c r="H489" s="111"/>
      <c r="I489" s="111">
        <v>410352</v>
      </c>
      <c r="J489" s="175">
        <v>410352</v>
      </c>
    </row>
    <row r="490" spans="1:10" ht="15">
      <c r="A490" s="105"/>
      <c r="B490" s="98" t="s">
        <v>3</v>
      </c>
      <c r="F490" s="176"/>
      <c r="G490" s="176"/>
      <c r="H490" s="176"/>
      <c r="I490" s="176"/>
      <c r="J490" s="177"/>
    </row>
    <row r="491" spans="1:10" ht="15">
      <c r="A491" s="105"/>
      <c r="F491" s="176"/>
      <c r="G491" s="176"/>
      <c r="H491" s="176"/>
      <c r="I491" s="176"/>
      <c r="J491" s="177"/>
    </row>
    <row r="492" spans="1:10" ht="15.75" thickBot="1">
      <c r="A492" s="105"/>
      <c r="B492" s="98" t="s">
        <v>169</v>
      </c>
      <c r="F492" s="178">
        <f>F486/F489*100</f>
        <v>2.822942254454712</v>
      </c>
      <c r="G492" s="178">
        <f>G486/G489*100</f>
        <v>2.205179943073264</v>
      </c>
      <c r="H492" s="179"/>
      <c r="I492" s="178">
        <f>I486/I489*100</f>
        <v>10.171267594650446</v>
      </c>
      <c r="J492" s="178">
        <f>J486/J489*100</f>
        <v>7.1787148594377514</v>
      </c>
    </row>
    <row r="493" spans="1:10" ht="15.75" thickTop="1">
      <c r="A493" s="105"/>
      <c r="F493" s="168"/>
      <c r="G493" s="180"/>
      <c r="H493" s="180"/>
      <c r="I493" s="180"/>
      <c r="J493" s="181"/>
    </row>
    <row r="494" spans="1:10" ht="15">
      <c r="A494" s="105"/>
      <c r="G494" s="182"/>
      <c r="H494" s="182"/>
      <c r="I494" s="182"/>
      <c r="J494" s="182"/>
    </row>
    <row r="495" spans="1:10" ht="15.75">
      <c r="A495" s="90" t="s">
        <v>83</v>
      </c>
      <c r="G495" s="182"/>
      <c r="H495" s="182"/>
      <c r="I495" s="182"/>
      <c r="J495" s="182"/>
    </row>
    <row r="496" spans="1:10" ht="15">
      <c r="A496" s="105"/>
      <c r="G496" s="182"/>
      <c r="H496" s="182"/>
      <c r="I496" s="182"/>
      <c r="J496" s="182"/>
    </row>
    <row r="497" spans="1:3" ht="15.75">
      <c r="A497" s="97" t="s">
        <v>109</v>
      </c>
      <c r="B497" s="105"/>
      <c r="C497" s="105"/>
    </row>
    <row r="498" spans="1:3" ht="15">
      <c r="A498" s="98" t="s">
        <v>110</v>
      </c>
      <c r="B498" s="105"/>
      <c r="C498" s="105"/>
    </row>
    <row r="499" spans="1:3" ht="15">
      <c r="A499" s="367" t="s">
        <v>336</v>
      </c>
      <c r="B499" s="368"/>
      <c r="C499" s="368"/>
    </row>
    <row r="500" spans="1:3" ht="15">
      <c r="A500" s="98" t="s">
        <v>138</v>
      </c>
      <c r="B500" s="105"/>
      <c r="C500" s="105"/>
    </row>
    <row r="501" spans="1:3" ht="15">
      <c r="A501" s="105"/>
      <c r="B501" s="105"/>
      <c r="C501" s="105"/>
    </row>
    <row r="502" spans="1:3" ht="15">
      <c r="A502" s="105"/>
      <c r="B502" s="105"/>
      <c r="C502" s="105"/>
    </row>
    <row r="503" spans="1:3" ht="15">
      <c r="A503" s="105"/>
      <c r="B503" s="105"/>
      <c r="C503" s="105"/>
    </row>
    <row r="504" spans="1:3" ht="15">
      <c r="A504" s="105"/>
      <c r="B504" s="105"/>
      <c r="C504" s="105"/>
    </row>
    <row r="505" spans="1:3" ht="15">
      <c r="A505" s="105"/>
      <c r="B505" s="105"/>
      <c r="C505" s="105"/>
    </row>
    <row r="506" spans="1:3" ht="15">
      <c r="A506" s="105"/>
      <c r="B506" s="105"/>
      <c r="C506" s="105"/>
    </row>
    <row r="507" spans="1:3" ht="15">
      <c r="A507" s="105"/>
      <c r="B507" s="105"/>
      <c r="C507" s="105"/>
    </row>
    <row r="508" spans="1:3" ht="15">
      <c r="A508" s="105"/>
      <c r="B508" s="105"/>
      <c r="C508" s="105"/>
    </row>
    <row r="509" spans="1:3" ht="15">
      <c r="A509" s="105"/>
      <c r="B509" s="105"/>
      <c r="C509" s="105"/>
    </row>
    <row r="510" spans="1:3" ht="15">
      <c r="A510" s="105"/>
      <c r="B510" s="105"/>
      <c r="C510" s="105"/>
    </row>
    <row r="511" spans="1:3" ht="15">
      <c r="A511" s="105"/>
      <c r="B511" s="105"/>
      <c r="C511" s="105"/>
    </row>
    <row r="512" spans="1:3" ht="15">
      <c r="A512" s="105"/>
      <c r="B512" s="105"/>
      <c r="C512" s="105"/>
    </row>
    <row r="513" spans="1:3" ht="15">
      <c r="A513" s="105"/>
      <c r="B513" s="105"/>
      <c r="C513" s="105"/>
    </row>
    <row r="514" spans="1:3" ht="15">
      <c r="A514" s="105"/>
      <c r="B514" s="105"/>
      <c r="C514" s="105"/>
    </row>
    <row r="515" spans="1:3" ht="15">
      <c r="A515" s="105"/>
      <c r="B515" s="105"/>
      <c r="C515" s="105"/>
    </row>
    <row r="516" spans="1:3" ht="15">
      <c r="A516" s="105"/>
      <c r="B516" s="105"/>
      <c r="C516" s="105"/>
    </row>
    <row r="517" spans="1:3" ht="15">
      <c r="A517" s="105"/>
      <c r="B517" s="105"/>
      <c r="C517" s="105"/>
    </row>
    <row r="518" spans="1:3" ht="15">
      <c r="A518" s="105"/>
      <c r="B518" s="105"/>
      <c r="C518" s="105"/>
    </row>
    <row r="519" spans="1:3" ht="15">
      <c r="A519" s="105"/>
      <c r="B519" s="105"/>
      <c r="C519" s="105"/>
    </row>
    <row r="520" spans="1:3" ht="15">
      <c r="A520" s="105"/>
      <c r="B520" s="105"/>
      <c r="C520" s="105"/>
    </row>
    <row r="521" spans="1:3" ht="15">
      <c r="A521" s="105"/>
      <c r="B521" s="105"/>
      <c r="C521" s="105"/>
    </row>
    <row r="522" spans="1:3" ht="15">
      <c r="A522" s="105"/>
      <c r="B522" s="105"/>
      <c r="C522" s="105"/>
    </row>
  </sheetData>
  <sheetProtection/>
  <mergeCells count="82">
    <mergeCell ref="F450:G450"/>
    <mergeCell ref="I450:J450"/>
    <mergeCell ref="B332:J333"/>
    <mergeCell ref="B307:J308"/>
    <mergeCell ref="B317:J318"/>
    <mergeCell ref="B343:J343"/>
    <mergeCell ref="B471:J471"/>
    <mergeCell ref="B240:J241"/>
    <mergeCell ref="G352:H352"/>
    <mergeCell ref="E262:J262"/>
    <mergeCell ref="B296:J297"/>
    <mergeCell ref="B335:J335"/>
    <mergeCell ref="B323:J324"/>
    <mergeCell ref="E277:J277"/>
    <mergeCell ref="B363:J363"/>
    <mergeCell ref="B320:J321"/>
    <mergeCell ref="B476:J476"/>
    <mergeCell ref="B398:J399"/>
    <mergeCell ref="B14:J16"/>
    <mergeCell ref="B200:J200"/>
    <mergeCell ref="B206:J206"/>
    <mergeCell ref="B18:J20"/>
    <mergeCell ref="B201:J201"/>
    <mergeCell ref="B431:J431"/>
    <mergeCell ref="I381:J381"/>
    <mergeCell ref="F381:G381"/>
    <mergeCell ref="B368:J369"/>
    <mergeCell ref="B371:J372"/>
    <mergeCell ref="B392:J393"/>
    <mergeCell ref="B377:J377"/>
    <mergeCell ref="A499:C499"/>
    <mergeCell ref="I480:J480"/>
    <mergeCell ref="F480:G480"/>
    <mergeCell ref="B485:D485"/>
    <mergeCell ref="G354:H354"/>
    <mergeCell ref="B26:J28"/>
    <mergeCell ref="B55:J58"/>
    <mergeCell ref="C60:K60"/>
    <mergeCell ref="B61:J62"/>
    <mergeCell ref="B131:J136"/>
    <mergeCell ref="B139:J147"/>
    <mergeCell ref="B41:J43"/>
    <mergeCell ref="B329:J330"/>
    <mergeCell ref="B223:J224"/>
    <mergeCell ref="B54:K54"/>
    <mergeCell ref="B63:J63"/>
    <mergeCell ref="B345:J345"/>
    <mergeCell ref="B347:J347"/>
    <mergeCell ref="B231:J232"/>
    <mergeCell ref="C234:J234"/>
    <mergeCell ref="C235:J235"/>
    <mergeCell ref="B237:J238"/>
    <mergeCell ref="B45:J45"/>
    <mergeCell ref="B46:J48"/>
    <mergeCell ref="B50:J50"/>
    <mergeCell ref="B51:J52"/>
    <mergeCell ref="B150:J154"/>
    <mergeCell ref="B169:J178"/>
    <mergeCell ref="B115:C115"/>
    <mergeCell ref="B97:C97"/>
    <mergeCell ref="B98:C98"/>
    <mergeCell ref="B99:C99"/>
    <mergeCell ref="B100:C100"/>
    <mergeCell ref="B120:J120"/>
    <mergeCell ref="B121:J128"/>
    <mergeCell ref="B65:J67"/>
    <mergeCell ref="B71:J76"/>
    <mergeCell ref="B78:J82"/>
    <mergeCell ref="B101:C101"/>
    <mergeCell ref="B102:C102"/>
    <mergeCell ref="B103:C103"/>
    <mergeCell ref="B84:J87"/>
    <mergeCell ref="B157:J158"/>
    <mergeCell ref="B156:J156"/>
    <mergeCell ref="B246:J247"/>
    <mergeCell ref="B160:J160"/>
    <mergeCell ref="B161:J166"/>
    <mergeCell ref="B185:J187"/>
    <mergeCell ref="B190:J195"/>
    <mergeCell ref="B180:J180"/>
    <mergeCell ref="B181:J182"/>
    <mergeCell ref="B226:J227"/>
  </mergeCells>
  <printOptions/>
  <pageMargins left="0.4330708661417323" right="0.15748031496062992" top="0.4724409448818898" bottom="0.3937007874015748" header="0.4330708661417323" footer="0.3937007874015748"/>
  <pageSetup horizontalDpi="600" verticalDpi="600" orientation="portrait" paperSize="9" scale="70" r:id="rId2"/>
  <headerFooter alignWithMargins="0">
    <oddFooter>&amp;C&amp;P</oddFooter>
  </headerFooter>
  <rowBreaks count="6" manualBreakCount="6">
    <brk id="206" max="9" man="1"/>
    <brk id="261" max="9" man="1"/>
    <brk id="319" max="9" man="1"/>
    <brk id="337" max="9" man="1"/>
    <brk id="379" max="9" man="1"/>
    <brk id="444"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371"/>
  <sheetViews>
    <sheetView zoomScaleSheetLayoutView="75" workbookViewId="0" topLeftCell="A22">
      <selection activeCell="M347" sqref="M347"/>
    </sheetView>
  </sheetViews>
  <sheetFormatPr defaultColWidth="9.140625" defaultRowHeight="12.75"/>
  <cols>
    <col min="1" max="1" width="2.57421875" style="105" customWidth="1"/>
    <col min="2" max="2" width="57.57421875" style="98" customWidth="1"/>
    <col min="3" max="3" width="16.7109375" style="107" customWidth="1"/>
    <col min="4" max="4" width="7.00390625" style="157" customWidth="1"/>
    <col min="5" max="5" width="16.7109375" style="107" customWidth="1"/>
    <col min="6" max="6" width="1.7109375" style="22" customWidth="1"/>
    <col min="7" max="10" width="17.57421875" style="13" customWidth="1"/>
    <col min="11" max="16384" width="9.140625" style="4" customWidth="1"/>
  </cols>
  <sheetData>
    <row r="1" spans="3:10" ht="15.75">
      <c r="C1" s="202"/>
      <c r="D1" s="203"/>
      <c r="E1" s="202"/>
      <c r="G1" s="14"/>
      <c r="H1" s="14"/>
      <c r="I1" s="14"/>
      <c r="J1" s="14"/>
    </row>
    <row r="2" spans="3:10" ht="15.75">
      <c r="C2" s="202"/>
      <c r="D2" s="203"/>
      <c r="E2" s="202"/>
      <c r="G2" s="14"/>
      <c r="H2" s="14"/>
      <c r="I2" s="14"/>
      <c r="J2" s="14"/>
    </row>
    <row r="3" spans="1:10" ht="15.75">
      <c r="A3" s="90" t="s">
        <v>0</v>
      </c>
      <c r="C3" s="202"/>
      <c r="D3" s="203"/>
      <c r="E3" s="202"/>
      <c r="G3" s="14"/>
      <c r="H3" s="14"/>
      <c r="I3" s="14"/>
      <c r="J3" s="14"/>
    </row>
    <row r="4" spans="3:10" ht="15">
      <c r="C4" s="183"/>
      <c r="D4" s="204"/>
      <c r="E4" s="183"/>
      <c r="G4" s="24"/>
      <c r="H4" s="24"/>
      <c r="I4" s="24"/>
      <c r="J4" s="24"/>
    </row>
    <row r="5" ht="15.75">
      <c r="A5" s="90" t="str">
        <f>+'Notes-pg 9'!A5</f>
        <v>QUARTERLY REPORT FOR THE THIRD QUARTER ENDED 30 APRIL 2012</v>
      </c>
    </row>
    <row r="6" ht="15">
      <c r="A6" s="205"/>
    </row>
    <row r="7" spans="1:10" ht="15.75">
      <c r="A7" s="91" t="s">
        <v>175</v>
      </c>
      <c r="B7" s="107"/>
      <c r="C7" s="202"/>
      <c r="D7" s="203"/>
      <c r="E7" s="202"/>
      <c r="G7" s="14"/>
      <c r="H7" s="14"/>
      <c r="I7" s="14"/>
      <c r="J7" s="14"/>
    </row>
    <row r="8" spans="1:10" ht="15.75">
      <c r="A8" s="90"/>
      <c r="B8" s="206"/>
      <c r="C8" s="202"/>
      <c r="D8" s="203"/>
      <c r="E8" s="202"/>
      <c r="G8" s="14"/>
      <c r="H8" s="14"/>
      <c r="I8" s="14"/>
      <c r="J8" s="14"/>
    </row>
    <row r="9" spans="2:10" ht="15.75">
      <c r="B9" s="104"/>
      <c r="C9" s="108" t="s">
        <v>113</v>
      </c>
      <c r="D9" s="148"/>
      <c r="E9" s="207" t="s">
        <v>113</v>
      </c>
      <c r="F9" s="27"/>
      <c r="G9" s="21"/>
      <c r="H9" s="21"/>
      <c r="I9" s="21"/>
      <c r="J9" s="21"/>
    </row>
    <row r="10" spans="1:10" ht="15.75">
      <c r="A10" s="90"/>
      <c r="B10" s="208"/>
      <c r="C10" s="108" t="s">
        <v>327</v>
      </c>
      <c r="D10" s="209"/>
      <c r="E10" s="207" t="s">
        <v>192</v>
      </c>
      <c r="F10" s="28"/>
      <c r="G10" s="29"/>
      <c r="H10" s="29"/>
      <c r="I10" s="29"/>
      <c r="J10" s="29"/>
    </row>
    <row r="11" spans="1:10" ht="15.75">
      <c r="A11" s="90"/>
      <c r="B11" s="208"/>
      <c r="C11" s="210" t="s">
        <v>8</v>
      </c>
      <c r="D11" s="209"/>
      <c r="E11" s="211" t="s">
        <v>147</v>
      </c>
      <c r="F11" s="28"/>
      <c r="G11" s="29"/>
      <c r="H11" s="29"/>
      <c r="I11" s="29"/>
      <c r="J11" s="29"/>
    </row>
    <row r="12" spans="1:10" ht="15.75">
      <c r="A12" s="90"/>
      <c r="B12" s="208"/>
      <c r="C12" s="108" t="s">
        <v>33</v>
      </c>
      <c r="D12" s="165"/>
      <c r="E12" s="207" t="s">
        <v>33</v>
      </c>
      <c r="F12" s="28"/>
      <c r="G12" s="19"/>
      <c r="H12" s="19"/>
      <c r="I12" s="19"/>
      <c r="J12" s="19"/>
    </row>
    <row r="13" spans="1:10" ht="15.75">
      <c r="A13" s="90" t="s">
        <v>163</v>
      </c>
      <c r="B13" s="208"/>
      <c r="C13" s="108"/>
      <c r="D13" s="165"/>
      <c r="E13" s="207"/>
      <c r="F13" s="28"/>
      <c r="G13" s="19"/>
      <c r="H13" s="19"/>
      <c r="I13" s="19"/>
      <c r="J13" s="19"/>
    </row>
    <row r="14" spans="1:10" ht="15.75">
      <c r="A14" s="97" t="s">
        <v>114</v>
      </c>
      <c r="C14" s="212"/>
      <c r="D14" s="148"/>
      <c r="E14" s="212"/>
      <c r="G14" s="15"/>
      <c r="H14" s="15"/>
      <c r="I14" s="15"/>
      <c r="J14" s="15"/>
    </row>
    <row r="15" spans="1:10" ht="15">
      <c r="A15" s="98"/>
      <c r="B15" s="105" t="s">
        <v>115</v>
      </c>
      <c r="C15" s="279">
        <v>87894</v>
      </c>
      <c r="D15" s="213"/>
      <c r="E15" s="279">
        <v>88614</v>
      </c>
      <c r="G15" s="20"/>
      <c r="H15" s="20"/>
      <c r="I15" s="20"/>
      <c r="J15" s="20"/>
    </row>
    <row r="16" spans="1:10" ht="15">
      <c r="A16" s="98"/>
      <c r="B16" s="105" t="s">
        <v>127</v>
      </c>
      <c r="C16" s="221">
        <v>240</v>
      </c>
      <c r="D16" s="213"/>
      <c r="E16" s="221">
        <v>240</v>
      </c>
      <c r="G16" s="20"/>
      <c r="H16" s="20"/>
      <c r="I16" s="20"/>
      <c r="J16" s="20"/>
    </row>
    <row r="17" spans="1:10" ht="15">
      <c r="A17" s="98"/>
      <c r="B17" s="105" t="s">
        <v>128</v>
      </c>
      <c r="C17" s="221">
        <v>528</v>
      </c>
      <c r="D17" s="213"/>
      <c r="E17" s="221">
        <v>528</v>
      </c>
      <c r="G17" s="20"/>
      <c r="H17" s="20"/>
      <c r="I17" s="20"/>
      <c r="J17" s="20"/>
    </row>
    <row r="18" spans="1:10" ht="15">
      <c r="A18" s="98"/>
      <c r="B18" s="105" t="s">
        <v>213</v>
      </c>
      <c r="C18" s="221">
        <v>1485</v>
      </c>
      <c r="D18" s="213"/>
      <c r="E18" s="221">
        <v>1485</v>
      </c>
      <c r="G18" s="20"/>
      <c r="H18" s="20"/>
      <c r="I18" s="20"/>
      <c r="J18" s="20"/>
    </row>
    <row r="19" spans="1:10" ht="15">
      <c r="A19" s="98"/>
      <c r="B19" s="105" t="s">
        <v>117</v>
      </c>
      <c r="C19" s="222">
        <v>679</v>
      </c>
      <c r="D19" s="213"/>
      <c r="E19" s="222">
        <v>679</v>
      </c>
      <c r="G19" s="20"/>
      <c r="H19" s="20"/>
      <c r="I19" s="20"/>
      <c r="J19" s="20"/>
    </row>
    <row r="20" spans="1:10" ht="15.75">
      <c r="A20" s="90"/>
      <c r="C20" s="222">
        <f>SUM(C15:C19)</f>
        <v>90826</v>
      </c>
      <c r="D20" s="213"/>
      <c r="E20" s="222">
        <f>SUM(E15:E19)</f>
        <v>91546</v>
      </c>
      <c r="G20" s="20"/>
      <c r="H20" s="20"/>
      <c r="I20" s="20"/>
      <c r="J20" s="20"/>
    </row>
    <row r="21" spans="1:10" ht="15.75">
      <c r="A21" s="97" t="s">
        <v>53</v>
      </c>
      <c r="C21" s="214"/>
      <c r="D21" s="156"/>
      <c r="E21" s="214"/>
      <c r="G21" s="18"/>
      <c r="H21" s="18"/>
      <c r="I21" s="20"/>
      <c r="J21" s="20"/>
    </row>
    <row r="22" spans="2:10" ht="15">
      <c r="B22" s="105" t="s">
        <v>44</v>
      </c>
      <c r="C22" s="215">
        <v>498780</v>
      </c>
      <c r="D22" s="216"/>
      <c r="E22" s="215">
        <v>443668</v>
      </c>
      <c r="G22" s="20"/>
      <c r="H22" s="20"/>
      <c r="I22" s="20"/>
      <c r="J22" s="20"/>
    </row>
    <row r="23" spans="2:10" ht="15">
      <c r="B23" s="105" t="s">
        <v>87</v>
      </c>
      <c r="C23" s="217">
        <v>1350</v>
      </c>
      <c r="D23" s="216"/>
      <c r="E23" s="217">
        <v>1499</v>
      </c>
      <c r="G23" s="20"/>
      <c r="H23" s="20"/>
      <c r="I23" s="20"/>
      <c r="J23" s="20"/>
    </row>
    <row r="24" spans="2:10" ht="15">
      <c r="B24" s="105" t="s">
        <v>116</v>
      </c>
      <c r="C24" s="217">
        <v>13498</v>
      </c>
      <c r="D24" s="216"/>
      <c r="E24" s="217">
        <v>9832</v>
      </c>
      <c r="G24" s="20"/>
      <c r="H24" s="20"/>
      <c r="I24" s="20"/>
      <c r="J24" s="20"/>
    </row>
    <row r="25" spans="2:10" ht="15">
      <c r="B25" s="105" t="s">
        <v>200</v>
      </c>
      <c r="C25" s="217">
        <v>4741</v>
      </c>
      <c r="D25" s="216"/>
      <c r="E25" s="217">
        <v>5616</v>
      </c>
      <c r="G25" s="20"/>
      <c r="H25" s="20"/>
      <c r="I25" s="20"/>
      <c r="J25" s="20"/>
    </row>
    <row r="26" spans="2:10" ht="15">
      <c r="B26" s="105" t="s">
        <v>181</v>
      </c>
      <c r="C26" s="217">
        <v>3593</v>
      </c>
      <c r="D26" s="216"/>
      <c r="E26" s="217">
        <v>5093</v>
      </c>
      <c r="G26" s="20"/>
      <c r="H26" s="20"/>
      <c r="I26" s="20"/>
      <c r="J26" s="20"/>
    </row>
    <row r="27" spans="2:10" ht="15">
      <c r="B27" s="105" t="s">
        <v>49</v>
      </c>
      <c r="C27" s="218">
        <v>23284</v>
      </c>
      <c r="D27" s="216"/>
      <c r="E27" s="218">
        <v>19155</v>
      </c>
      <c r="G27" s="20"/>
      <c r="H27" s="20"/>
      <c r="I27" s="20"/>
      <c r="J27" s="20"/>
    </row>
    <row r="28" spans="2:10" ht="18" customHeight="1">
      <c r="B28" s="105"/>
      <c r="C28" s="278">
        <f>SUM(C22:C27)</f>
        <v>545246</v>
      </c>
      <c r="D28" s="220"/>
      <c r="E28" s="278">
        <f>SUM(E22:E27)</f>
        <v>484863</v>
      </c>
      <c r="G28" s="30"/>
      <c r="H28" s="20"/>
      <c r="I28" s="20"/>
      <c r="J28" s="20"/>
    </row>
    <row r="29" spans="1:10" ht="18" customHeight="1" thickBot="1">
      <c r="A29" s="90" t="s">
        <v>153</v>
      </c>
      <c r="B29" s="105"/>
      <c r="C29" s="281">
        <f>+C20+C28</f>
        <v>636072</v>
      </c>
      <c r="D29" s="282"/>
      <c r="E29" s="281">
        <f>+E20+E28</f>
        <v>576409</v>
      </c>
      <c r="G29" s="30"/>
      <c r="H29" s="20"/>
      <c r="I29" s="20"/>
      <c r="J29" s="20"/>
    </row>
    <row r="30" spans="1:10" ht="18" customHeight="1">
      <c r="A30" s="90"/>
      <c r="B30" s="105"/>
      <c r="C30" s="154"/>
      <c r="D30" s="220"/>
      <c r="E30" s="154"/>
      <c r="G30" s="30"/>
      <c r="H30" s="30"/>
      <c r="I30" s="20"/>
      <c r="J30" s="20"/>
    </row>
    <row r="31" spans="1:10" ht="18" customHeight="1">
      <c r="A31" s="90" t="s">
        <v>154</v>
      </c>
      <c r="B31" s="105"/>
      <c r="C31" s="154"/>
      <c r="D31" s="220"/>
      <c r="E31" s="154"/>
      <c r="G31" s="30"/>
      <c r="H31" s="30"/>
      <c r="I31" s="20"/>
      <c r="J31" s="20"/>
    </row>
    <row r="32" spans="1:10" ht="18" customHeight="1">
      <c r="A32" s="90" t="s">
        <v>155</v>
      </c>
      <c r="C32" s="154"/>
      <c r="D32" s="220"/>
      <c r="E32" s="154"/>
      <c r="G32" s="30"/>
      <c r="H32" s="30"/>
      <c r="I32" s="20"/>
      <c r="J32" s="20"/>
    </row>
    <row r="33" spans="1:10" ht="18" customHeight="1">
      <c r="A33" s="90"/>
      <c r="B33" s="98" t="s">
        <v>156</v>
      </c>
      <c r="C33" s="280">
        <v>205176</v>
      </c>
      <c r="D33" s="220"/>
      <c r="E33" s="280">
        <v>205176</v>
      </c>
      <c r="G33" s="30"/>
      <c r="H33" s="30"/>
      <c r="I33" s="20"/>
      <c r="J33" s="20"/>
    </row>
    <row r="34" spans="2:10" ht="18" customHeight="1">
      <c r="B34" s="105" t="s">
        <v>157</v>
      </c>
      <c r="C34" s="219">
        <f>+Equity!E37+Equity!G37</f>
        <v>176814</v>
      </c>
      <c r="D34" s="220"/>
      <c r="E34" s="219">
        <v>140821</v>
      </c>
      <c r="G34" s="30"/>
      <c r="H34" s="30"/>
      <c r="I34" s="20"/>
      <c r="J34" s="20"/>
    </row>
    <row r="35" spans="1:10" ht="18" customHeight="1">
      <c r="A35" s="90" t="s">
        <v>9</v>
      </c>
      <c r="B35" s="105"/>
      <c r="C35" s="278">
        <f>SUM(C33:C34)</f>
        <v>381990</v>
      </c>
      <c r="D35" s="220"/>
      <c r="E35" s="278">
        <f>SUM(E33:E34)</f>
        <v>345997</v>
      </c>
      <c r="G35" s="30"/>
      <c r="H35" s="30"/>
      <c r="I35" s="20"/>
      <c r="J35" s="20"/>
    </row>
    <row r="36" spans="1:10" ht="11.25" customHeight="1">
      <c r="A36" s="90"/>
      <c r="B36" s="105"/>
      <c r="C36" s="154"/>
      <c r="D36" s="220"/>
      <c r="E36" s="154"/>
      <c r="G36" s="30"/>
      <c r="H36" s="30"/>
      <c r="I36" s="20"/>
      <c r="J36" s="20"/>
    </row>
    <row r="37" spans="1:10" ht="18" customHeight="1">
      <c r="A37" s="90" t="s">
        <v>158</v>
      </c>
      <c r="B37" s="105"/>
      <c r="C37" s="154"/>
      <c r="D37" s="220"/>
      <c r="E37" s="154"/>
      <c r="G37" s="30"/>
      <c r="H37" s="30"/>
      <c r="I37" s="20"/>
      <c r="J37" s="20"/>
    </row>
    <row r="38" spans="2:10" ht="18" customHeight="1">
      <c r="B38" s="98" t="s">
        <v>123</v>
      </c>
      <c r="C38" s="280">
        <f>7745+165+3285+100000</f>
        <v>111195</v>
      </c>
      <c r="D38" s="220"/>
      <c r="E38" s="280">
        <v>24974</v>
      </c>
      <c r="G38" s="30"/>
      <c r="H38" s="30"/>
      <c r="I38" s="20"/>
      <c r="J38" s="20"/>
    </row>
    <row r="39" spans="2:10" ht="18" customHeight="1">
      <c r="B39" s="98" t="s">
        <v>121</v>
      </c>
      <c r="C39" s="219">
        <v>7070</v>
      </c>
      <c r="D39" s="220"/>
      <c r="E39" s="219">
        <v>7070</v>
      </c>
      <c r="G39" s="30"/>
      <c r="H39" s="30"/>
      <c r="I39" s="20"/>
      <c r="J39" s="20"/>
    </row>
    <row r="40" spans="2:10" ht="18" customHeight="1">
      <c r="B40" s="105"/>
      <c r="C40" s="278">
        <f>SUM(C38:C39)</f>
        <v>118265</v>
      </c>
      <c r="D40" s="154"/>
      <c r="E40" s="278">
        <f>SUM(E38:E39)</f>
        <v>32044</v>
      </c>
      <c r="G40" s="30"/>
      <c r="H40" s="30"/>
      <c r="I40" s="20"/>
      <c r="J40" s="20"/>
    </row>
    <row r="41" spans="1:10" ht="15.75">
      <c r="A41" s="97" t="s">
        <v>54</v>
      </c>
      <c r="C41" s="154"/>
      <c r="D41" s="156"/>
      <c r="E41" s="154"/>
      <c r="G41" s="18"/>
      <c r="H41" s="18"/>
      <c r="I41" s="20"/>
      <c r="J41" s="20"/>
    </row>
    <row r="42" spans="2:10" ht="15">
      <c r="B42" s="105" t="s">
        <v>88</v>
      </c>
      <c r="C42" s="279">
        <v>29087</v>
      </c>
      <c r="D42" s="216"/>
      <c r="E42" s="279">
        <v>28675</v>
      </c>
      <c r="G42" s="20"/>
      <c r="H42" s="20"/>
      <c r="I42" s="20"/>
      <c r="J42" s="20"/>
    </row>
    <row r="43" spans="2:10" ht="15">
      <c r="B43" s="105" t="s">
        <v>118</v>
      </c>
      <c r="C43" s="221">
        <f>5444+20697</f>
        <v>26141</v>
      </c>
      <c r="D43" s="216"/>
      <c r="E43" s="221">
        <v>22300</v>
      </c>
      <c r="G43" s="20"/>
      <c r="H43" s="20"/>
      <c r="I43" s="20"/>
      <c r="J43" s="20"/>
    </row>
    <row r="44" spans="2:10" ht="15">
      <c r="B44" s="98" t="s">
        <v>150</v>
      </c>
      <c r="C44" s="221">
        <v>15000</v>
      </c>
      <c r="D44" s="216"/>
      <c r="E44" s="221">
        <v>15000</v>
      </c>
      <c r="G44" s="20"/>
      <c r="H44" s="20"/>
      <c r="I44" s="20"/>
      <c r="J44" s="20"/>
    </row>
    <row r="45" spans="2:10" ht="15">
      <c r="B45" s="92" t="s">
        <v>119</v>
      </c>
      <c r="C45" s="221">
        <v>1778</v>
      </c>
      <c r="D45" s="216"/>
      <c r="E45" s="221">
        <v>2817</v>
      </c>
      <c r="G45" s="20"/>
      <c r="H45" s="20"/>
      <c r="I45" s="20"/>
      <c r="J45" s="20"/>
    </row>
    <row r="46" spans="2:10" ht="15">
      <c r="B46" s="105" t="s">
        <v>122</v>
      </c>
      <c r="C46" s="221">
        <f>4948+6838+38066+3000+662+1675+2701</f>
        <v>57890</v>
      </c>
      <c r="D46" s="216"/>
      <c r="E46" s="221">
        <v>125523</v>
      </c>
      <c r="G46" s="20"/>
      <c r="H46" s="20"/>
      <c r="I46" s="20"/>
      <c r="J46" s="20"/>
    </row>
    <row r="47" spans="2:10" ht="15">
      <c r="B47" s="98" t="s">
        <v>120</v>
      </c>
      <c r="C47" s="222">
        <v>5921</v>
      </c>
      <c r="D47" s="216"/>
      <c r="E47" s="222">
        <v>4053</v>
      </c>
      <c r="G47" s="20"/>
      <c r="H47" s="20"/>
      <c r="I47" s="20"/>
      <c r="J47" s="20"/>
    </row>
    <row r="48" spans="2:10" ht="18" customHeight="1">
      <c r="B48" s="159"/>
      <c r="C48" s="219">
        <f>SUM(C42:C47)</f>
        <v>135817</v>
      </c>
      <c r="D48" s="220"/>
      <c r="E48" s="219">
        <f>SUM(E42:E47)</f>
        <v>198368</v>
      </c>
      <c r="G48" s="30"/>
      <c r="H48" s="30"/>
      <c r="I48" s="20"/>
      <c r="J48" s="20"/>
    </row>
    <row r="49" spans="1:10" ht="15.75">
      <c r="A49" s="97" t="s">
        <v>159</v>
      </c>
      <c r="C49" s="153">
        <f>+C40+C48</f>
        <v>254082</v>
      </c>
      <c r="D49" s="220"/>
      <c r="E49" s="153">
        <f>+E40+E48</f>
        <v>230412</v>
      </c>
      <c r="G49" s="30"/>
      <c r="H49" s="30"/>
      <c r="I49" s="20"/>
      <c r="J49" s="20"/>
    </row>
    <row r="50" spans="3:10" ht="6.75" customHeight="1">
      <c r="C50" s="154"/>
      <c r="D50" s="220"/>
      <c r="E50" s="154"/>
      <c r="G50" s="30"/>
      <c r="H50" s="30"/>
      <c r="I50" s="20"/>
      <c r="J50" s="20"/>
    </row>
    <row r="51" spans="1:10" ht="16.5" thickBot="1">
      <c r="A51" s="90" t="s">
        <v>160</v>
      </c>
      <c r="C51" s="283">
        <f>+C35+C49</f>
        <v>636072</v>
      </c>
      <c r="D51" s="282"/>
      <c r="E51" s="283">
        <f>+E35+E49</f>
        <v>576409</v>
      </c>
      <c r="G51" s="30"/>
      <c r="H51" s="30"/>
      <c r="I51" s="20"/>
      <c r="J51" s="20"/>
    </row>
    <row r="52" spans="3:10" ht="15">
      <c r="C52" s="214"/>
      <c r="D52" s="156"/>
      <c r="E52" s="214"/>
      <c r="G52" s="18"/>
      <c r="H52" s="18"/>
      <c r="I52" s="20"/>
      <c r="J52" s="20"/>
    </row>
    <row r="53" spans="2:10" ht="3" customHeight="1">
      <c r="B53" s="223"/>
      <c r="C53" s="216"/>
      <c r="D53" s="213"/>
      <c r="E53" s="216"/>
      <c r="G53" s="20"/>
      <c r="H53" s="20"/>
      <c r="I53" s="20"/>
      <c r="J53" s="20"/>
    </row>
    <row r="54" spans="1:10" ht="15">
      <c r="A54" s="159" t="s">
        <v>10</v>
      </c>
      <c r="C54" s="224">
        <f>+C35/C33/2</f>
        <v>0.9308837290911217</v>
      </c>
      <c r="D54" s="225"/>
      <c r="E54" s="224">
        <f>+E35/E33/2</f>
        <v>0.8431712286037353</v>
      </c>
      <c r="F54" s="31"/>
      <c r="G54" s="32"/>
      <c r="H54" s="32"/>
      <c r="I54" s="20"/>
      <c r="J54" s="20"/>
    </row>
    <row r="55" spans="1:10" ht="15.75">
      <c r="A55" s="159" t="s">
        <v>189</v>
      </c>
      <c r="C55" s="226"/>
      <c r="D55" s="227"/>
      <c r="E55" s="224"/>
      <c r="F55" s="31"/>
      <c r="G55" s="32"/>
      <c r="H55" s="32"/>
      <c r="I55" s="20"/>
      <c r="J55" s="20"/>
    </row>
    <row r="56" spans="1:10" ht="15">
      <c r="A56" s="159"/>
      <c r="C56" s="224"/>
      <c r="D56" s="225"/>
      <c r="E56" s="224"/>
      <c r="F56" s="31"/>
      <c r="G56" s="32"/>
      <c r="H56" s="32"/>
      <c r="I56" s="20"/>
      <c r="J56" s="20"/>
    </row>
    <row r="57" spans="1:10" ht="15" customHeight="1">
      <c r="A57" s="350" t="s">
        <v>161</v>
      </c>
      <c r="B57" s="374"/>
      <c r="C57" s="374"/>
      <c r="D57" s="374"/>
      <c r="E57" s="374"/>
      <c r="F57" s="31"/>
      <c r="G57" s="32"/>
      <c r="H57" s="32"/>
      <c r="I57" s="20"/>
      <c r="J57" s="20"/>
    </row>
    <row r="58" spans="1:10" ht="15">
      <c r="A58" s="228"/>
      <c r="B58" s="174"/>
      <c r="C58" s="174"/>
      <c r="D58" s="174"/>
      <c r="E58" s="174"/>
      <c r="I58" s="20"/>
      <c r="J58" s="20"/>
    </row>
    <row r="59" spans="2:10" ht="15">
      <c r="B59" s="351" t="s">
        <v>206</v>
      </c>
      <c r="C59" s="355"/>
      <c r="D59" s="355"/>
      <c r="E59" s="355"/>
      <c r="F59" s="33"/>
      <c r="G59" s="33"/>
      <c r="H59" s="33"/>
      <c r="I59" s="33"/>
      <c r="J59" s="20"/>
    </row>
    <row r="60" spans="2:10" ht="15">
      <c r="B60" s="355"/>
      <c r="C60" s="355"/>
      <c r="D60" s="355"/>
      <c r="E60" s="355"/>
      <c r="F60" s="33"/>
      <c r="G60" s="33"/>
      <c r="H60" s="33"/>
      <c r="I60" s="33"/>
      <c r="J60" s="20"/>
    </row>
    <row r="61" spans="9:10" ht="15">
      <c r="I61" s="20"/>
      <c r="J61" s="20"/>
    </row>
    <row r="125" spans="2:6" ht="38.25" customHeight="1">
      <c r="B125" s="107"/>
      <c r="D125" s="168"/>
      <c r="F125" s="9"/>
    </row>
    <row r="126" spans="2:6" ht="15">
      <c r="B126" s="107"/>
      <c r="D126" s="168"/>
      <c r="F126" s="9"/>
    </row>
    <row r="127" ht="51.75" customHeight="1"/>
    <row r="136" ht="9" customHeight="1"/>
    <row r="137" ht="6" customHeight="1"/>
    <row r="151" ht="42" customHeight="1"/>
    <row r="235" ht="30" customHeight="1"/>
    <row r="238" ht="30" customHeight="1"/>
    <row r="240" ht="29.25" customHeight="1"/>
    <row r="293" spans="2:6" ht="15">
      <c r="B293" s="107"/>
      <c r="D293" s="168"/>
      <c r="F293" s="9"/>
    </row>
    <row r="345" ht="15">
      <c r="B345" s="98" t="s">
        <v>387</v>
      </c>
    </row>
    <row r="371" ht="15">
      <c r="B371" s="98" t="s">
        <v>388</v>
      </c>
    </row>
  </sheetData>
  <sheetProtection/>
  <mergeCells count="2">
    <mergeCell ref="A57:E57"/>
    <mergeCell ref="B59:E60"/>
  </mergeCells>
  <printOptions/>
  <pageMargins left="0.7874015748031497" right="0" top="0.2755905511811024" bottom="0.1968503937007874" header="0.1968503937007874" footer="0.1968503937007874"/>
  <pageSetup fitToHeight="1" fitToWidth="1" horizontalDpi="600" verticalDpi="600" orientation="portrait" paperSize="9" scale="88" r:id="rId2"/>
  <headerFooter alignWithMargins="0">
    <oddFooter>&amp;C10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M371"/>
  <sheetViews>
    <sheetView workbookViewId="0" topLeftCell="A13">
      <selection activeCell="M347" sqref="M347"/>
    </sheetView>
  </sheetViews>
  <sheetFormatPr defaultColWidth="9.140625" defaultRowHeight="12.75"/>
  <cols>
    <col min="1" max="1" width="36.00390625" style="107" customWidth="1"/>
    <col min="2" max="2" width="17.57421875" style="107" customWidth="1"/>
    <col min="3" max="3" width="1.7109375" style="107" customWidth="1"/>
    <col min="4" max="4" width="17.57421875" style="107" customWidth="1"/>
    <col min="5" max="5" width="1.7109375" style="107" customWidth="1"/>
    <col min="6" max="6" width="17.57421875" style="107" customWidth="1"/>
    <col min="7" max="7" width="1.8515625" style="107" customWidth="1"/>
    <col min="8" max="8" width="15.57421875" style="107" customWidth="1"/>
    <col min="9" max="9" width="1.7109375" style="9" customWidth="1"/>
    <col min="10" max="16384" width="9.140625" style="11" customWidth="1"/>
  </cols>
  <sheetData>
    <row r="4" spans="1:9" ht="15.75">
      <c r="A4" s="90" t="s">
        <v>0</v>
      </c>
      <c r="D4" s="183"/>
      <c r="E4" s="183"/>
      <c r="F4" s="183"/>
      <c r="G4" s="183"/>
      <c r="H4" s="183"/>
      <c r="I4" s="10"/>
    </row>
    <row r="5" spans="1:9" ht="15">
      <c r="A5" s="92"/>
      <c r="B5" s="183"/>
      <c r="C5" s="183"/>
      <c r="D5" s="183"/>
      <c r="E5" s="183"/>
      <c r="F5" s="183"/>
      <c r="G5" s="183"/>
      <c r="H5" s="115"/>
      <c r="I5" s="10"/>
    </row>
    <row r="6" ht="15.75">
      <c r="A6" s="90" t="str">
        <f>+'Notes-pg 9'!A5</f>
        <v>QUARTERLY REPORT FOR THE THIRD QUARTER ENDED 30 APRIL 2012</v>
      </c>
    </row>
    <row r="7" spans="2:9" ht="15">
      <c r="B7" s="168"/>
      <c r="C7" s="168"/>
      <c r="D7" s="168"/>
      <c r="E7" s="168"/>
      <c r="F7" s="168"/>
      <c r="G7" s="168"/>
      <c r="H7" s="168"/>
      <c r="I7" s="13"/>
    </row>
    <row r="8" spans="1:9" ht="15.75">
      <c r="A8" s="184" t="s">
        <v>176</v>
      </c>
      <c r="B8" s="168"/>
      <c r="C8" s="168"/>
      <c r="D8" s="168"/>
      <c r="E8" s="168"/>
      <c r="F8" s="168"/>
      <c r="G8" s="168"/>
      <c r="H8" s="168"/>
      <c r="I8" s="13"/>
    </row>
    <row r="9" spans="1:9" ht="15.75">
      <c r="A9" s="184"/>
      <c r="B9" s="168"/>
      <c r="C9" s="168"/>
      <c r="D9" s="168"/>
      <c r="E9" s="168"/>
      <c r="F9" s="168"/>
      <c r="G9" s="168"/>
      <c r="H9" s="168"/>
      <c r="I9" s="13"/>
    </row>
    <row r="10" spans="1:13" ht="15">
      <c r="A10" s="168"/>
      <c r="B10" s="168"/>
      <c r="C10" s="168"/>
      <c r="D10" s="168"/>
      <c r="E10" s="168"/>
      <c r="F10" s="168"/>
      <c r="G10" s="168"/>
      <c r="H10" s="168"/>
      <c r="I10" s="13"/>
      <c r="J10" s="5"/>
      <c r="K10" s="5"/>
      <c r="L10" s="5"/>
      <c r="M10" s="5"/>
    </row>
    <row r="11" spans="1:13" ht="16.5" thickBot="1">
      <c r="A11" s="168"/>
      <c r="B11" s="352" t="s">
        <v>55</v>
      </c>
      <c r="C11" s="353"/>
      <c r="D11" s="375"/>
      <c r="E11" s="185"/>
      <c r="F11" s="352" t="s">
        <v>56</v>
      </c>
      <c r="G11" s="353"/>
      <c r="H11" s="353"/>
      <c r="I11" s="15"/>
      <c r="J11" s="5"/>
      <c r="K11" s="5"/>
      <c r="L11" s="5"/>
      <c r="M11" s="5"/>
    </row>
    <row r="12" spans="1:13" ht="15">
      <c r="A12" s="168"/>
      <c r="B12" s="171"/>
      <c r="C12" s="171"/>
      <c r="D12" s="171"/>
      <c r="E12" s="171"/>
      <c r="F12" s="171"/>
      <c r="G12" s="171"/>
      <c r="H12" s="171"/>
      <c r="I12" s="15"/>
      <c r="J12" s="5"/>
      <c r="K12" s="5"/>
      <c r="L12" s="5"/>
      <c r="M12" s="5"/>
    </row>
    <row r="13" spans="1:13" ht="15.75">
      <c r="A13" s="168"/>
      <c r="B13" s="186" t="s">
        <v>52</v>
      </c>
      <c r="C13" s="187"/>
      <c r="D13" s="187" t="s">
        <v>52</v>
      </c>
      <c r="E13" s="187"/>
      <c r="F13" s="188" t="s">
        <v>111</v>
      </c>
      <c r="G13" s="189"/>
      <c r="H13" s="190" t="s">
        <v>111</v>
      </c>
      <c r="I13" s="16"/>
      <c r="J13" s="5"/>
      <c r="K13" s="5"/>
      <c r="L13" s="5"/>
      <c r="M13" s="5"/>
    </row>
    <row r="14" spans="1:13" ht="15.75">
      <c r="A14" s="168"/>
      <c r="B14" s="186" t="s">
        <v>57</v>
      </c>
      <c r="C14" s="187"/>
      <c r="D14" s="187" t="s">
        <v>57</v>
      </c>
      <c r="E14" s="187"/>
      <c r="F14" s="188" t="s">
        <v>57</v>
      </c>
      <c r="G14" s="190"/>
      <c r="H14" s="190" t="s">
        <v>57</v>
      </c>
      <c r="I14" s="15"/>
      <c r="J14" s="5"/>
      <c r="K14" s="5"/>
      <c r="L14" s="5"/>
      <c r="M14" s="5"/>
    </row>
    <row r="15" spans="1:13" ht="15.75">
      <c r="A15" s="168"/>
      <c r="B15" s="188" t="s">
        <v>327</v>
      </c>
      <c r="C15" s="189"/>
      <c r="D15" s="190" t="s">
        <v>328</v>
      </c>
      <c r="E15" s="190"/>
      <c r="F15" s="188" t="s">
        <v>327</v>
      </c>
      <c r="G15" s="189"/>
      <c r="H15" s="190" t="s">
        <v>328</v>
      </c>
      <c r="I15" s="17"/>
      <c r="J15" s="5"/>
      <c r="K15" s="5"/>
      <c r="L15" s="5"/>
      <c r="M15" s="5"/>
    </row>
    <row r="16" spans="1:13" ht="15.75">
      <c r="A16" s="168"/>
      <c r="B16" s="188"/>
      <c r="C16" s="189"/>
      <c r="D16" s="190"/>
      <c r="E16" s="190"/>
      <c r="F16" s="152"/>
      <c r="G16" s="189"/>
      <c r="H16" s="152"/>
      <c r="I16" s="17"/>
      <c r="J16" s="5"/>
      <c r="K16" s="5"/>
      <c r="L16" s="5"/>
      <c r="M16" s="5"/>
    </row>
    <row r="17" spans="1:9" ht="15.75">
      <c r="A17" s="168"/>
      <c r="B17" s="186" t="s">
        <v>33</v>
      </c>
      <c r="C17" s="186"/>
      <c r="D17" s="187" t="s">
        <v>33</v>
      </c>
      <c r="E17" s="187"/>
      <c r="F17" s="186" t="s">
        <v>33</v>
      </c>
      <c r="G17" s="186"/>
      <c r="H17" s="187" t="s">
        <v>33</v>
      </c>
      <c r="I17" s="13"/>
    </row>
    <row r="18" spans="2:9" ht="15">
      <c r="B18" s="191"/>
      <c r="C18" s="191"/>
      <c r="D18" s="168"/>
      <c r="E18" s="168"/>
      <c r="F18" s="191"/>
      <c r="G18" s="191"/>
      <c r="H18" s="168"/>
      <c r="I18" s="13"/>
    </row>
    <row r="19" spans="1:10" ht="15">
      <c r="A19" s="168" t="s">
        <v>19</v>
      </c>
      <c r="B19" s="192">
        <v>192342</v>
      </c>
      <c r="C19" s="192"/>
      <c r="D19" s="192">
        <v>169445</v>
      </c>
      <c r="E19" s="192"/>
      <c r="F19" s="192">
        <v>625401</v>
      </c>
      <c r="G19" s="192"/>
      <c r="H19" s="192">
        <v>509380</v>
      </c>
      <c r="I19" s="17"/>
      <c r="J19" s="88"/>
    </row>
    <row r="20" spans="1:9" ht="15">
      <c r="A20" s="168"/>
      <c r="B20" s="192"/>
      <c r="C20" s="192"/>
      <c r="D20" s="192"/>
      <c r="E20" s="192"/>
      <c r="F20" s="192"/>
      <c r="G20" s="192"/>
      <c r="H20" s="192"/>
      <c r="I20" s="17"/>
    </row>
    <row r="21" spans="1:9" ht="15">
      <c r="A21" s="168" t="s">
        <v>58</v>
      </c>
      <c r="B21" s="192">
        <v>305</v>
      </c>
      <c r="C21" s="192"/>
      <c r="D21" s="192">
        <v>130</v>
      </c>
      <c r="E21" s="192"/>
      <c r="F21" s="192">
        <v>1052</v>
      </c>
      <c r="G21" s="192"/>
      <c r="H21" s="192">
        <v>1182</v>
      </c>
      <c r="I21" s="17"/>
    </row>
    <row r="22" spans="1:9" ht="15">
      <c r="A22" s="168"/>
      <c r="B22" s="192"/>
      <c r="C22" s="192"/>
      <c r="D22" s="192"/>
      <c r="E22" s="192"/>
      <c r="F22" s="192"/>
      <c r="G22" s="192"/>
      <c r="H22" s="192"/>
      <c r="I22" s="17"/>
    </row>
    <row r="23" spans="1:9" ht="15">
      <c r="A23" s="168" t="s">
        <v>173</v>
      </c>
      <c r="B23" s="192">
        <v>-173497</v>
      </c>
      <c r="C23" s="192"/>
      <c r="D23" s="192">
        <v>-154087</v>
      </c>
      <c r="E23" s="192"/>
      <c r="F23" s="192">
        <v>-558036</v>
      </c>
      <c r="G23" s="192"/>
      <c r="H23" s="192">
        <v>-460849</v>
      </c>
      <c r="I23" s="17"/>
    </row>
    <row r="24" spans="1:9" ht="15">
      <c r="A24" s="168"/>
      <c r="B24" s="193"/>
      <c r="C24" s="192"/>
      <c r="D24" s="193"/>
      <c r="E24" s="192"/>
      <c r="F24" s="193"/>
      <c r="G24" s="192"/>
      <c r="H24" s="193"/>
      <c r="I24" s="17"/>
    </row>
    <row r="25" spans="1:9" ht="15">
      <c r="A25" s="168"/>
      <c r="B25" s="192"/>
      <c r="C25" s="192"/>
      <c r="D25" s="192"/>
      <c r="E25" s="192"/>
      <c r="F25" s="192"/>
      <c r="G25" s="192"/>
      <c r="H25" s="192"/>
      <c r="I25" s="17"/>
    </row>
    <row r="26" spans="1:9" ht="15">
      <c r="A26" s="168" t="s">
        <v>59</v>
      </c>
      <c r="B26" s="192">
        <f>SUM(B19:B23)</f>
        <v>19150</v>
      </c>
      <c r="C26" s="192"/>
      <c r="D26" s="192">
        <f>SUM(D19:D23)</f>
        <v>15488</v>
      </c>
      <c r="E26" s="192"/>
      <c r="F26" s="192">
        <f>SUM(F19:F23)</f>
        <v>68417</v>
      </c>
      <c r="G26" s="192"/>
      <c r="H26" s="192">
        <f>SUM(H19:H23)</f>
        <v>49713</v>
      </c>
      <c r="I26" s="17"/>
    </row>
    <row r="27" spans="1:9" ht="15">
      <c r="A27" s="168"/>
      <c r="B27" s="192"/>
      <c r="C27" s="192"/>
      <c r="D27" s="192"/>
      <c r="E27" s="192"/>
      <c r="F27" s="192"/>
      <c r="G27" s="192"/>
      <c r="H27" s="192"/>
      <c r="I27" s="17"/>
    </row>
    <row r="28" spans="1:9" ht="15">
      <c r="A28" s="194" t="s">
        <v>60</v>
      </c>
      <c r="B28" s="193">
        <v>-3280</v>
      </c>
      <c r="C28" s="192"/>
      <c r="D28" s="193">
        <v>-2766</v>
      </c>
      <c r="E28" s="192"/>
      <c r="F28" s="193">
        <v>-9007</v>
      </c>
      <c r="G28" s="192"/>
      <c r="H28" s="193">
        <v>-7579</v>
      </c>
      <c r="I28" s="17"/>
    </row>
    <row r="29" spans="1:9" ht="15">
      <c r="A29" s="168"/>
      <c r="B29" s="192"/>
      <c r="C29" s="192"/>
      <c r="D29" s="192"/>
      <c r="E29" s="192"/>
      <c r="F29" s="192"/>
      <c r="G29" s="192"/>
      <c r="H29" s="192"/>
      <c r="I29" s="17"/>
    </row>
    <row r="30" spans="1:9" ht="15">
      <c r="A30" s="168" t="s">
        <v>40</v>
      </c>
      <c r="B30" s="192">
        <f>SUM(B26:B28)</f>
        <v>15870</v>
      </c>
      <c r="C30" s="192"/>
      <c r="D30" s="192">
        <f>SUM(D26:D28)</f>
        <v>12722</v>
      </c>
      <c r="E30" s="192"/>
      <c r="F30" s="192">
        <f>SUM(F26:F28)</f>
        <v>59410</v>
      </c>
      <c r="G30" s="192"/>
      <c r="H30" s="192">
        <f>SUM(H26:H28)</f>
        <v>42134</v>
      </c>
      <c r="I30" s="16"/>
    </row>
    <row r="31" spans="1:9" ht="15">
      <c r="A31" s="168"/>
      <c r="B31" s="284"/>
      <c r="C31" s="192"/>
      <c r="D31" s="284"/>
      <c r="E31" s="192"/>
      <c r="F31" s="284"/>
      <c r="G31" s="192"/>
      <c r="H31" s="192"/>
      <c r="I31" s="16"/>
    </row>
    <row r="32" spans="1:9" ht="15">
      <c r="A32" s="168" t="s">
        <v>30</v>
      </c>
      <c r="B32" s="193">
        <v>-4286</v>
      </c>
      <c r="D32" s="193">
        <v>-3673</v>
      </c>
      <c r="E32" s="192"/>
      <c r="F32" s="193">
        <v>-17672</v>
      </c>
      <c r="G32" s="192"/>
      <c r="H32" s="193">
        <v>-12676</v>
      </c>
      <c r="I32" s="16"/>
    </row>
    <row r="33" spans="1:9" ht="15">
      <c r="A33" s="168"/>
      <c r="E33" s="192"/>
      <c r="G33" s="192"/>
      <c r="I33" s="16"/>
    </row>
    <row r="34" spans="1:10" ht="15.75" thickBot="1">
      <c r="A34" s="168" t="s">
        <v>61</v>
      </c>
      <c r="B34" s="195">
        <f>SUM(B30:B32)</f>
        <v>11584</v>
      </c>
      <c r="C34" s="168"/>
      <c r="D34" s="195">
        <f>SUM(D30:D32)</f>
        <v>9049</v>
      </c>
      <c r="E34" s="168"/>
      <c r="F34" s="195">
        <f>SUM(F30:F32)</f>
        <v>41738</v>
      </c>
      <c r="G34" s="168"/>
      <c r="H34" s="195">
        <f>SUM(H30:H32)</f>
        <v>29458</v>
      </c>
      <c r="I34" s="18"/>
      <c r="J34" s="88"/>
    </row>
    <row r="35" spans="1:10" ht="15">
      <c r="A35" s="168"/>
      <c r="B35" s="192"/>
      <c r="C35" s="168"/>
      <c r="D35" s="192"/>
      <c r="E35" s="168"/>
      <c r="F35" s="192"/>
      <c r="G35" s="168"/>
      <c r="H35" s="192"/>
      <c r="I35" s="18"/>
      <c r="J35" s="88"/>
    </row>
    <row r="36" spans="1:10" ht="15">
      <c r="A36" s="168" t="s">
        <v>178</v>
      </c>
      <c r="B36" s="192">
        <v>0</v>
      </c>
      <c r="C36" s="168"/>
      <c r="D36" s="192">
        <v>0</v>
      </c>
      <c r="E36" s="168"/>
      <c r="F36" s="192">
        <v>0</v>
      </c>
      <c r="G36" s="168"/>
      <c r="H36" s="192">
        <v>0</v>
      </c>
      <c r="I36" s="18"/>
      <c r="J36" s="88"/>
    </row>
    <row r="37" spans="1:10" ht="15">
      <c r="A37" s="168"/>
      <c r="B37" s="192"/>
      <c r="C37" s="168"/>
      <c r="D37" s="192"/>
      <c r="E37" s="168"/>
      <c r="F37" s="192"/>
      <c r="G37" s="168"/>
      <c r="H37" s="192"/>
      <c r="I37" s="18"/>
      <c r="J37" s="88"/>
    </row>
    <row r="38" spans="1:10" ht="15.75" thickBot="1">
      <c r="A38" s="168" t="s">
        <v>179</v>
      </c>
      <c r="B38" s="290">
        <f>+B34+B36</f>
        <v>11584</v>
      </c>
      <c r="C38" s="168"/>
      <c r="D38" s="290">
        <f>+D34+D36</f>
        <v>9049</v>
      </c>
      <c r="E38" s="168"/>
      <c r="F38" s="290">
        <f>+F34+F36</f>
        <v>41738</v>
      </c>
      <c r="G38" s="168"/>
      <c r="H38" s="290">
        <f>+H34+H36</f>
        <v>29458</v>
      </c>
      <c r="I38" s="18"/>
      <c r="J38" s="88"/>
    </row>
    <row r="39" spans="1:10" ht="15">
      <c r="A39" s="168"/>
      <c r="B39" s="192"/>
      <c r="C39" s="168"/>
      <c r="D39" s="192"/>
      <c r="E39" s="168"/>
      <c r="F39" s="192"/>
      <c r="G39" s="168"/>
      <c r="H39" s="192"/>
      <c r="I39" s="18"/>
      <c r="J39" s="88"/>
    </row>
    <row r="40" spans="1:9" ht="15">
      <c r="A40" s="168"/>
      <c r="B40" s="168"/>
      <c r="C40" s="168"/>
      <c r="D40" s="168"/>
      <c r="E40" s="168"/>
      <c r="F40" s="168"/>
      <c r="G40" s="168"/>
      <c r="H40" s="168"/>
      <c r="I40" s="13"/>
    </row>
    <row r="41" spans="1:9" ht="15">
      <c r="A41" s="168" t="s">
        <v>6</v>
      </c>
      <c r="B41" s="168"/>
      <c r="C41" s="168"/>
      <c r="D41" s="168"/>
      <c r="E41" s="168"/>
      <c r="F41" s="168"/>
      <c r="G41" s="168"/>
      <c r="H41" s="168"/>
      <c r="I41" s="13"/>
    </row>
    <row r="42" spans="1:9" ht="15">
      <c r="A42" s="168" t="s">
        <v>211</v>
      </c>
      <c r="B42" s="176">
        <v>11584</v>
      </c>
      <c r="C42" s="168"/>
      <c r="D42" s="176">
        <v>9049</v>
      </c>
      <c r="E42" s="168"/>
      <c r="F42" s="176">
        <v>41738</v>
      </c>
      <c r="G42" s="168"/>
      <c r="H42" s="176">
        <v>29458</v>
      </c>
      <c r="I42" s="13"/>
    </row>
    <row r="43" spans="1:9" ht="15">
      <c r="A43" s="168" t="s">
        <v>188</v>
      </c>
      <c r="B43" s="176">
        <v>0</v>
      </c>
      <c r="C43" s="168"/>
      <c r="D43" s="176">
        <v>0</v>
      </c>
      <c r="E43" s="168"/>
      <c r="F43" s="176">
        <v>0</v>
      </c>
      <c r="G43" s="168"/>
      <c r="H43" s="176">
        <v>0</v>
      </c>
      <c r="I43" s="13"/>
    </row>
    <row r="44" spans="1:9" ht="15.75" thickBot="1">
      <c r="A44" s="168"/>
      <c r="B44" s="196">
        <f>+B42+B43</f>
        <v>11584</v>
      </c>
      <c r="C44" s="168"/>
      <c r="D44" s="196">
        <f>+D42+D43</f>
        <v>9049</v>
      </c>
      <c r="E44" s="168"/>
      <c r="F44" s="196">
        <f>+F42+F43</f>
        <v>41738</v>
      </c>
      <c r="G44" s="168"/>
      <c r="H44" s="196">
        <f>+H42+H43</f>
        <v>29458</v>
      </c>
      <c r="I44" s="13"/>
    </row>
    <row r="45" spans="1:9" ht="15">
      <c r="A45" s="168"/>
      <c r="B45" s="168"/>
      <c r="C45" s="168"/>
      <c r="D45" s="168"/>
      <c r="E45" s="168"/>
      <c r="F45" s="168"/>
      <c r="G45" s="168"/>
      <c r="H45" s="168"/>
      <c r="I45" s="13"/>
    </row>
    <row r="46" spans="1:9" ht="15">
      <c r="A46" s="168"/>
      <c r="B46" s="287"/>
      <c r="C46" s="168"/>
      <c r="D46" s="168"/>
      <c r="E46" s="168"/>
      <c r="F46" s="168"/>
      <c r="G46" s="168"/>
      <c r="H46" s="168"/>
      <c r="I46" s="13"/>
    </row>
    <row r="47" spans="1:9" ht="15">
      <c r="A47" s="168" t="s">
        <v>7</v>
      </c>
      <c r="D47" s="197"/>
      <c r="H47" s="197"/>
      <c r="I47" s="11"/>
    </row>
    <row r="48" spans="1:9" ht="15">
      <c r="A48" s="168" t="s">
        <v>212</v>
      </c>
      <c r="D48" s="197"/>
      <c r="H48" s="197"/>
      <c r="I48" s="11"/>
    </row>
    <row r="49" spans="1:9" ht="15.75" thickBot="1">
      <c r="A49" s="168" t="s">
        <v>170</v>
      </c>
      <c r="B49" s="198">
        <f>'Notes-pg 9'!F492</f>
        <v>2.822942254454712</v>
      </c>
      <c r="C49" s="168"/>
      <c r="D49" s="199">
        <f>'Notes-pg 9'!G492</f>
        <v>2.205179943073264</v>
      </c>
      <c r="E49" s="168"/>
      <c r="F49" s="198">
        <f>'Notes-pg 9'!I492</f>
        <v>10.171267594650446</v>
      </c>
      <c r="G49" s="168"/>
      <c r="H49" s="199">
        <f>'Notes-pg 9'!J492</f>
        <v>7.1787148594377514</v>
      </c>
      <c r="I49" s="13"/>
    </row>
    <row r="50" spans="1:9" ht="15">
      <c r="A50" s="168"/>
      <c r="B50" s="200"/>
      <c r="C50" s="168"/>
      <c r="D50" s="201"/>
      <c r="E50" s="168"/>
      <c r="F50" s="200"/>
      <c r="G50" s="168"/>
      <c r="H50" s="201"/>
      <c r="I50" s="13"/>
    </row>
    <row r="51" spans="1:9" ht="15">
      <c r="A51" s="168"/>
      <c r="B51" s="168"/>
      <c r="C51" s="168"/>
      <c r="D51" s="168"/>
      <c r="E51" s="168"/>
      <c r="F51" s="168"/>
      <c r="G51" s="168"/>
      <c r="H51" s="168"/>
      <c r="I51" s="13"/>
    </row>
    <row r="52" spans="1:9" ht="14.25">
      <c r="A52" s="372" t="s">
        <v>207</v>
      </c>
      <c r="B52" s="372"/>
      <c r="C52" s="372"/>
      <c r="D52" s="372"/>
      <c r="E52" s="372"/>
      <c r="F52" s="372"/>
      <c r="G52" s="372"/>
      <c r="H52" s="372"/>
      <c r="I52" s="13"/>
    </row>
    <row r="53" spans="1:9" ht="14.25">
      <c r="A53" s="372"/>
      <c r="B53" s="372"/>
      <c r="C53" s="372"/>
      <c r="D53" s="372"/>
      <c r="E53" s="372"/>
      <c r="F53" s="372"/>
      <c r="G53" s="372"/>
      <c r="H53" s="372"/>
      <c r="I53" s="13"/>
    </row>
    <row r="54" spans="1:9" ht="15">
      <c r="A54" s="168"/>
      <c r="B54" s="168"/>
      <c r="C54" s="168"/>
      <c r="D54" s="168"/>
      <c r="E54" s="168"/>
      <c r="F54" s="168"/>
      <c r="G54" s="168"/>
      <c r="H54" s="168"/>
      <c r="I54" s="13"/>
    </row>
    <row r="55" spans="2:9" ht="15">
      <c r="B55" s="168"/>
      <c r="C55" s="168"/>
      <c r="D55" s="168"/>
      <c r="E55" s="168"/>
      <c r="F55" s="168"/>
      <c r="G55" s="168"/>
      <c r="H55" s="168"/>
      <c r="I55" s="13"/>
    </row>
    <row r="56" spans="1:9" ht="15">
      <c r="A56" s="168"/>
      <c r="B56" s="168"/>
      <c r="C56" s="168"/>
      <c r="D56" s="168"/>
      <c r="E56" s="168"/>
      <c r="F56" s="168"/>
      <c r="G56" s="168"/>
      <c r="H56" s="168"/>
      <c r="I56" s="13"/>
    </row>
    <row r="57" spans="1:9" ht="15">
      <c r="A57" s="168"/>
      <c r="B57" s="168"/>
      <c r="C57" s="168"/>
      <c r="D57" s="168"/>
      <c r="E57" s="168"/>
      <c r="F57" s="168"/>
      <c r="G57" s="168"/>
      <c r="H57" s="168"/>
      <c r="I57" s="13"/>
    </row>
    <row r="58" spans="1:9" ht="15">
      <c r="A58" s="168"/>
      <c r="B58" s="168"/>
      <c r="C58" s="168"/>
      <c r="D58" s="168"/>
      <c r="E58" s="168"/>
      <c r="F58" s="168"/>
      <c r="G58" s="168"/>
      <c r="H58" s="168"/>
      <c r="I58" s="13"/>
    </row>
    <row r="59" spans="1:9" ht="15">
      <c r="A59" s="168"/>
      <c r="B59" s="168"/>
      <c r="C59" s="168"/>
      <c r="D59" s="168"/>
      <c r="E59" s="168"/>
      <c r="F59" s="168"/>
      <c r="G59" s="168"/>
      <c r="H59" s="168"/>
      <c r="I59" s="13"/>
    </row>
    <row r="60" spans="1:9" ht="15">
      <c r="A60" s="168"/>
      <c r="B60" s="168"/>
      <c r="C60" s="168"/>
      <c r="D60" s="168"/>
      <c r="E60" s="168"/>
      <c r="F60" s="168"/>
      <c r="G60" s="168"/>
      <c r="H60" s="168"/>
      <c r="I60" s="13"/>
    </row>
    <row r="61" spans="1:9" ht="15">
      <c r="A61" s="168"/>
      <c r="B61" s="168"/>
      <c r="C61" s="168"/>
      <c r="D61" s="168"/>
      <c r="E61" s="168"/>
      <c r="F61" s="168"/>
      <c r="G61" s="168"/>
      <c r="H61" s="168"/>
      <c r="I61" s="13"/>
    </row>
    <row r="62" spans="1:9" ht="15">
      <c r="A62" s="168"/>
      <c r="B62" s="168"/>
      <c r="C62" s="168"/>
      <c r="D62" s="168"/>
      <c r="E62" s="168"/>
      <c r="F62" s="168"/>
      <c r="G62" s="168"/>
      <c r="H62" s="168"/>
      <c r="I62" s="13"/>
    </row>
    <row r="63" spans="1:9" ht="15">
      <c r="A63" s="168"/>
      <c r="B63" s="168"/>
      <c r="C63" s="168"/>
      <c r="D63" s="168"/>
      <c r="E63" s="168"/>
      <c r="F63" s="168"/>
      <c r="G63" s="168"/>
      <c r="H63" s="168"/>
      <c r="I63" s="13"/>
    </row>
    <row r="64" spans="1:9" ht="15">
      <c r="A64" s="168"/>
      <c r="B64" s="168"/>
      <c r="C64" s="168"/>
      <c r="D64" s="168"/>
      <c r="E64" s="168"/>
      <c r="F64" s="168"/>
      <c r="G64" s="168"/>
      <c r="H64" s="168"/>
      <c r="I64" s="13"/>
    </row>
    <row r="65" spans="1:9" ht="15">
      <c r="A65" s="168"/>
      <c r="B65" s="168"/>
      <c r="C65" s="168"/>
      <c r="D65" s="168"/>
      <c r="E65" s="168"/>
      <c r="F65" s="168"/>
      <c r="G65" s="168"/>
      <c r="H65" s="168"/>
      <c r="I65" s="13"/>
    </row>
    <row r="66" spans="1:9" ht="15">
      <c r="A66" s="168"/>
      <c r="B66" s="168"/>
      <c r="C66" s="168"/>
      <c r="D66" s="168"/>
      <c r="E66" s="168"/>
      <c r="F66" s="168"/>
      <c r="G66" s="168"/>
      <c r="H66" s="168"/>
      <c r="I66" s="13"/>
    </row>
    <row r="67" spans="1:9" ht="15">
      <c r="A67" s="168"/>
      <c r="B67" s="168"/>
      <c r="C67" s="168"/>
      <c r="D67" s="168"/>
      <c r="E67" s="168"/>
      <c r="F67" s="168"/>
      <c r="G67" s="168"/>
      <c r="H67" s="168"/>
      <c r="I67" s="13"/>
    </row>
    <row r="68" spans="1:9" ht="15">
      <c r="A68" s="168"/>
      <c r="B68" s="168"/>
      <c r="C68" s="168"/>
      <c r="D68" s="168"/>
      <c r="E68" s="168"/>
      <c r="F68" s="168"/>
      <c r="G68" s="168"/>
      <c r="H68" s="168"/>
      <c r="I68" s="13"/>
    </row>
    <row r="69" spans="1:9" ht="15">
      <c r="A69" s="168"/>
      <c r="B69" s="168"/>
      <c r="C69" s="168"/>
      <c r="D69" s="168"/>
      <c r="E69" s="168"/>
      <c r="F69" s="168"/>
      <c r="G69" s="168"/>
      <c r="H69" s="168"/>
      <c r="I69" s="13"/>
    </row>
    <row r="70" spans="1:9" ht="15">
      <c r="A70" s="168"/>
      <c r="B70" s="168"/>
      <c r="C70" s="168"/>
      <c r="D70" s="168"/>
      <c r="E70" s="168"/>
      <c r="F70" s="168"/>
      <c r="G70" s="168"/>
      <c r="H70" s="168"/>
      <c r="I70" s="13"/>
    </row>
    <row r="71" spans="1:9" ht="15">
      <c r="A71" s="168"/>
      <c r="B71" s="168"/>
      <c r="C71" s="168"/>
      <c r="D71" s="168"/>
      <c r="E71" s="168"/>
      <c r="F71" s="168"/>
      <c r="G71" s="168"/>
      <c r="H71" s="168"/>
      <c r="I71" s="13"/>
    </row>
    <row r="72" spans="1:9" ht="15">
      <c r="A72" s="168"/>
      <c r="B72" s="168"/>
      <c r="C72" s="168"/>
      <c r="D72" s="168"/>
      <c r="E72" s="168"/>
      <c r="F72" s="168"/>
      <c r="G72" s="168"/>
      <c r="H72" s="168"/>
      <c r="I72" s="13"/>
    </row>
    <row r="73" spans="1:9" ht="15">
      <c r="A73" s="168"/>
      <c r="B73" s="168"/>
      <c r="C73" s="168"/>
      <c r="D73" s="168"/>
      <c r="E73" s="168"/>
      <c r="F73" s="168"/>
      <c r="G73" s="168"/>
      <c r="H73" s="168"/>
      <c r="I73" s="13"/>
    </row>
    <row r="74" spans="1:9" ht="15">
      <c r="A74" s="168"/>
      <c r="B74" s="168"/>
      <c r="C74" s="168"/>
      <c r="D74" s="168"/>
      <c r="E74" s="168"/>
      <c r="F74" s="168"/>
      <c r="G74" s="168"/>
      <c r="H74" s="168"/>
      <c r="I74" s="13"/>
    </row>
    <row r="75" spans="1:9" ht="15">
      <c r="A75" s="168"/>
      <c r="B75" s="168"/>
      <c r="C75" s="168"/>
      <c r="D75" s="168"/>
      <c r="E75" s="168"/>
      <c r="F75" s="168"/>
      <c r="G75" s="168"/>
      <c r="H75" s="168"/>
      <c r="I75" s="13"/>
    </row>
    <row r="76" spans="1:9" ht="15">
      <c r="A76" s="168"/>
      <c r="B76" s="168"/>
      <c r="C76" s="168"/>
      <c r="D76" s="168"/>
      <c r="E76" s="168"/>
      <c r="F76" s="168"/>
      <c r="G76" s="168"/>
      <c r="H76" s="168"/>
      <c r="I76" s="13"/>
    </row>
    <row r="137" ht="38.25" customHeight="1"/>
    <row r="138" ht="15">
      <c r="J138" s="82"/>
    </row>
    <row r="139" ht="51.75" customHeight="1">
      <c r="J139" s="82"/>
    </row>
    <row r="146" ht="9" customHeight="1"/>
    <row r="147" ht="6" customHeight="1"/>
    <row r="152" ht="42" customHeight="1"/>
    <row r="238" ht="30" customHeight="1"/>
    <row r="241" ht="30" customHeight="1"/>
    <row r="243" ht="29.25" customHeight="1"/>
    <row r="273" ht="15">
      <c r="J273" s="82"/>
    </row>
    <row r="274" ht="15">
      <c r="J274" s="82"/>
    </row>
    <row r="275" ht="15">
      <c r="J275" s="82"/>
    </row>
    <row r="276" ht="15">
      <c r="J276" s="82"/>
    </row>
    <row r="277" ht="15">
      <c r="J277" s="82"/>
    </row>
    <row r="278" ht="15">
      <c r="J278" s="82"/>
    </row>
    <row r="279" ht="15">
      <c r="J279" s="82"/>
    </row>
    <row r="280" ht="15">
      <c r="J280" s="82"/>
    </row>
    <row r="281" ht="15">
      <c r="J281" s="82"/>
    </row>
    <row r="282" ht="15">
      <c r="J282" s="82"/>
    </row>
    <row r="345" ht="15">
      <c r="B345" s="107" t="s">
        <v>387</v>
      </c>
    </row>
    <row r="371" ht="15">
      <c r="B371" s="107" t="s">
        <v>388</v>
      </c>
    </row>
  </sheetData>
  <sheetProtection/>
  <mergeCells count="3">
    <mergeCell ref="F11:H11"/>
    <mergeCell ref="B11:D11"/>
    <mergeCell ref="A52:H53"/>
  </mergeCells>
  <printOptions/>
  <pageMargins left="1.1023622047244095" right="0" top="0.5118110236220472" bottom="0.2362204724409449" header="0.1968503937007874" footer="0.1968503937007874"/>
  <pageSetup fitToHeight="1" fitToWidth="1" horizontalDpi="600" verticalDpi="600" orientation="portrait" paperSize="9" scale="81" r:id="rId2"/>
  <headerFooter alignWithMargins="0">
    <oddFooter>&amp;C11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S371"/>
  <sheetViews>
    <sheetView zoomScalePageLayoutView="0" workbookViewId="0" topLeftCell="A1">
      <selection activeCell="M347" sqref="M347"/>
    </sheetView>
  </sheetViews>
  <sheetFormatPr defaultColWidth="9.140625" defaultRowHeight="12.75"/>
  <cols>
    <col min="1" max="1" width="1.57421875" style="48" customWidth="1"/>
    <col min="2" max="2" width="42.7109375" style="48" customWidth="1"/>
    <col min="3" max="3" width="13.57421875" style="62" customWidth="1"/>
    <col min="4" max="4" width="2.7109375" style="62" customWidth="1"/>
    <col min="5" max="5" width="18.28125" style="62" customWidth="1"/>
    <col min="6" max="6" width="2.00390625" style="62" customWidth="1"/>
    <col min="7" max="7" width="15.140625" style="62" customWidth="1"/>
    <col min="8" max="8" width="3.140625" style="62" customWidth="1"/>
    <col min="9" max="9" width="14.421875" style="81" customWidth="1"/>
    <col min="10" max="10" width="14.57421875" style="62" bestFit="1" customWidth="1"/>
    <col min="11" max="16384" width="9.140625" style="48" customWidth="1"/>
  </cols>
  <sheetData>
    <row r="1" spans="3:19" s="4" customFormat="1" ht="20.25">
      <c r="C1" s="34"/>
      <c r="D1" s="34"/>
      <c r="E1" s="34"/>
      <c r="F1" s="34"/>
      <c r="G1" s="35"/>
      <c r="H1" s="35"/>
      <c r="I1" s="76"/>
      <c r="J1" s="35"/>
      <c r="K1" s="23"/>
      <c r="L1" s="22"/>
      <c r="M1" s="22"/>
      <c r="N1" s="1"/>
      <c r="O1" s="2"/>
      <c r="P1" s="2"/>
      <c r="Q1" s="2"/>
      <c r="R1" s="2"/>
      <c r="S1" s="2"/>
    </row>
    <row r="2" spans="3:19" s="4" customFormat="1" ht="20.25">
      <c r="C2" s="34"/>
      <c r="D2" s="34"/>
      <c r="E2" s="34"/>
      <c r="F2" s="34"/>
      <c r="G2" s="35"/>
      <c r="H2" s="35"/>
      <c r="I2" s="76"/>
      <c r="J2" s="35"/>
      <c r="K2" s="23"/>
      <c r="L2" s="22"/>
      <c r="M2" s="22"/>
      <c r="N2" s="1"/>
      <c r="O2" s="2"/>
      <c r="P2" s="2"/>
      <c r="Q2" s="2"/>
      <c r="R2" s="2"/>
      <c r="S2" s="2"/>
    </row>
    <row r="3" spans="2:19" s="4" customFormat="1" ht="20.25">
      <c r="B3" s="8" t="s">
        <v>112</v>
      </c>
      <c r="C3" s="34"/>
      <c r="D3" s="34"/>
      <c r="E3" s="34"/>
      <c r="F3" s="34"/>
      <c r="G3" s="35"/>
      <c r="H3" s="35"/>
      <c r="I3" s="76"/>
      <c r="J3" s="35"/>
      <c r="K3" s="23"/>
      <c r="L3" s="22"/>
      <c r="M3" s="22"/>
      <c r="N3" s="1"/>
      <c r="O3" s="2"/>
      <c r="P3" s="2"/>
      <c r="Q3" s="2"/>
      <c r="R3" s="2"/>
      <c r="S3" s="2"/>
    </row>
    <row r="4" spans="2:19" s="4" customFormat="1" ht="20.25">
      <c r="B4" s="8"/>
      <c r="C4" s="34"/>
      <c r="D4" s="34"/>
      <c r="E4" s="34"/>
      <c r="F4" s="34"/>
      <c r="G4" s="12"/>
      <c r="H4" s="35"/>
      <c r="I4" s="76"/>
      <c r="J4" s="35"/>
      <c r="K4" s="23"/>
      <c r="L4" s="22"/>
      <c r="M4" s="22"/>
      <c r="N4" s="1"/>
      <c r="O4" s="2"/>
      <c r="P4" s="2"/>
      <c r="Q4" s="2"/>
      <c r="R4" s="2"/>
      <c r="S4" s="2"/>
    </row>
    <row r="5" spans="2:14" s="4" customFormat="1" ht="15">
      <c r="B5" s="25" t="str">
        <f>+'Notes-pg 9'!A5</f>
        <v>QUARTERLY REPORT FOR THE THIRD QUARTER ENDED 30 APRIL 2012</v>
      </c>
      <c r="C5" s="34"/>
      <c r="D5" s="34"/>
      <c r="E5" s="34"/>
      <c r="F5" s="34"/>
      <c r="G5" s="35"/>
      <c r="H5" s="35"/>
      <c r="I5" s="76"/>
      <c r="J5" s="35"/>
      <c r="K5" s="23"/>
      <c r="L5" s="22"/>
      <c r="M5" s="22"/>
      <c r="N5" s="3"/>
    </row>
    <row r="6" spans="2:14" s="4" customFormat="1" ht="12.75" customHeight="1">
      <c r="B6" s="26"/>
      <c r="C6" s="37"/>
      <c r="D6" s="37"/>
      <c r="E6" s="37"/>
      <c r="F6" s="37"/>
      <c r="G6" s="36"/>
      <c r="H6" s="36"/>
      <c r="I6" s="77"/>
      <c r="J6" s="36"/>
      <c r="K6" s="22"/>
      <c r="L6" s="22"/>
      <c r="M6" s="22"/>
      <c r="N6" s="3"/>
    </row>
    <row r="7" spans="2:14" s="4" customFormat="1" ht="15">
      <c r="B7" s="39" t="s">
        <v>124</v>
      </c>
      <c r="G7" s="36"/>
      <c r="H7" s="36"/>
      <c r="I7" s="77"/>
      <c r="J7" s="36"/>
      <c r="K7" s="22"/>
      <c r="L7" s="22"/>
      <c r="M7" s="22"/>
      <c r="N7" s="3"/>
    </row>
    <row r="8" spans="2:14" s="4" customFormat="1" ht="15">
      <c r="B8" s="40"/>
      <c r="C8" s="38"/>
      <c r="D8" s="38"/>
      <c r="E8" s="38"/>
      <c r="F8" s="38"/>
      <c r="G8" s="36"/>
      <c r="H8" s="36"/>
      <c r="I8" s="77"/>
      <c r="J8" s="36"/>
      <c r="K8" s="22"/>
      <c r="L8" s="22"/>
      <c r="M8" s="22"/>
      <c r="N8" s="3"/>
    </row>
    <row r="9" spans="2:14" s="4" customFormat="1" ht="15">
      <c r="B9" s="40"/>
      <c r="C9" s="38"/>
      <c r="D9" s="38"/>
      <c r="E9" s="38"/>
      <c r="F9" s="38"/>
      <c r="G9" s="36"/>
      <c r="H9" s="36"/>
      <c r="I9" s="77"/>
      <c r="J9" s="36"/>
      <c r="K9" s="22"/>
      <c r="L9" s="22"/>
      <c r="M9" s="22"/>
      <c r="N9" s="3"/>
    </row>
    <row r="10" spans="2:14" s="4" customFormat="1" ht="15">
      <c r="B10" s="40"/>
      <c r="C10" s="38"/>
      <c r="D10" s="38"/>
      <c r="E10" s="38"/>
      <c r="F10" s="38"/>
      <c r="G10" s="36"/>
      <c r="H10" s="36"/>
      <c r="I10" s="77"/>
      <c r="J10" s="36"/>
      <c r="K10" s="22"/>
      <c r="L10" s="22"/>
      <c r="M10" s="22"/>
      <c r="N10" s="3"/>
    </row>
    <row r="11" spans="2:14" s="4" customFormat="1" ht="15">
      <c r="B11" s="40"/>
      <c r="C11" s="378" t="s">
        <v>209</v>
      </c>
      <c r="D11" s="378"/>
      <c r="E11" s="378"/>
      <c r="F11" s="378"/>
      <c r="G11" s="378"/>
      <c r="H11" s="378"/>
      <c r="I11" s="378"/>
      <c r="J11" s="36"/>
      <c r="K11" s="22"/>
      <c r="L11" s="22"/>
      <c r="M11" s="22"/>
      <c r="N11" s="3"/>
    </row>
    <row r="12" spans="2:14" s="4" customFormat="1" ht="15">
      <c r="B12" s="40"/>
      <c r="C12" s="299"/>
      <c r="D12" s="299"/>
      <c r="E12" s="299"/>
      <c r="F12" s="299"/>
      <c r="G12" s="299"/>
      <c r="H12" s="299"/>
      <c r="I12" s="299"/>
      <c r="J12" s="36"/>
      <c r="K12" s="22"/>
      <c r="L12" s="22"/>
      <c r="M12" s="22"/>
      <c r="N12" s="3"/>
    </row>
    <row r="13" spans="2:14" s="4" customFormat="1" ht="15">
      <c r="B13" s="41"/>
      <c r="C13" s="38"/>
      <c r="D13" s="38"/>
      <c r="E13" s="298" t="s">
        <v>194</v>
      </c>
      <c r="F13" s="38"/>
      <c r="G13" s="298" t="s">
        <v>195</v>
      </c>
      <c r="H13" s="36"/>
      <c r="I13" s="77"/>
      <c r="J13" s="36"/>
      <c r="K13" s="22"/>
      <c r="L13" s="22"/>
      <c r="M13" s="22"/>
      <c r="N13" s="3"/>
    </row>
    <row r="14" spans="3:9" s="42" customFormat="1" ht="15" customHeight="1">
      <c r="C14" s="52" t="s">
        <v>126</v>
      </c>
      <c r="D14" s="52"/>
      <c r="E14" s="52" t="s">
        <v>168</v>
      </c>
      <c r="F14" s="52"/>
      <c r="G14" s="52" t="s">
        <v>125</v>
      </c>
      <c r="H14" s="52"/>
      <c r="I14" s="52" t="s">
        <v>36</v>
      </c>
    </row>
    <row r="15" spans="2:9" s="42" customFormat="1" ht="15">
      <c r="B15" s="44"/>
      <c r="C15" s="52" t="s">
        <v>51</v>
      </c>
      <c r="D15" s="52"/>
      <c r="E15" s="52" t="s">
        <v>162</v>
      </c>
      <c r="F15" s="52"/>
      <c r="G15" s="52" t="s">
        <v>141</v>
      </c>
      <c r="H15" s="52"/>
      <c r="I15" s="52" t="s">
        <v>208</v>
      </c>
    </row>
    <row r="16" spans="2:9" s="42" customFormat="1" ht="15" customHeight="1">
      <c r="B16" s="44"/>
      <c r="C16" s="52"/>
      <c r="D16" s="52"/>
      <c r="E16" s="52"/>
      <c r="F16" s="52"/>
      <c r="G16" s="52"/>
      <c r="H16" s="52"/>
      <c r="I16" s="52"/>
    </row>
    <row r="17" spans="2:9" s="42" customFormat="1" ht="15" customHeight="1">
      <c r="B17" s="44"/>
      <c r="C17" s="52" t="s">
        <v>33</v>
      </c>
      <c r="D17" s="52"/>
      <c r="E17" s="52" t="s">
        <v>33</v>
      </c>
      <c r="F17" s="52"/>
      <c r="G17" s="52" t="s">
        <v>33</v>
      </c>
      <c r="H17" s="52"/>
      <c r="I17" s="52" t="s">
        <v>33</v>
      </c>
    </row>
    <row r="18" spans="2:9" s="42" customFormat="1" ht="15" customHeight="1">
      <c r="B18" s="44"/>
      <c r="C18" s="52"/>
      <c r="D18" s="52"/>
      <c r="E18" s="52"/>
      <c r="F18" s="52"/>
      <c r="G18" s="52"/>
      <c r="H18" s="52"/>
      <c r="I18" s="52"/>
    </row>
    <row r="19" spans="2:9" s="42" customFormat="1" ht="15" customHeight="1">
      <c r="B19" s="44"/>
      <c r="C19" s="52"/>
      <c r="D19" s="52"/>
      <c r="E19" s="52"/>
      <c r="F19" s="52"/>
      <c r="G19" s="52"/>
      <c r="H19" s="52"/>
      <c r="I19" s="52"/>
    </row>
    <row r="20" spans="2:10" ht="12.75" customHeight="1">
      <c r="B20" s="45"/>
      <c r="C20" s="46"/>
      <c r="D20" s="46"/>
      <c r="E20" s="46"/>
      <c r="F20" s="46"/>
      <c r="G20" s="46"/>
      <c r="H20" s="43"/>
      <c r="I20" s="43"/>
      <c r="J20" s="48"/>
    </row>
    <row r="21" spans="2:10" ht="12.75" customHeight="1">
      <c r="B21" s="68" t="s">
        <v>180</v>
      </c>
      <c r="C21" s="49">
        <v>205176</v>
      </c>
      <c r="D21" s="50"/>
      <c r="E21" s="286">
        <v>4221</v>
      </c>
      <c r="F21" s="50"/>
      <c r="G21" s="51">
        <v>101140</v>
      </c>
      <c r="H21" s="51"/>
      <c r="I21" s="78">
        <f>SUM(C21:H21)</f>
        <v>310537</v>
      </c>
      <c r="J21" s="48"/>
    </row>
    <row r="22" spans="2:10" ht="12.75" customHeight="1">
      <c r="B22" s="45"/>
      <c r="C22" s="53"/>
      <c r="D22" s="53"/>
      <c r="E22" s="53"/>
      <c r="F22" s="53"/>
      <c r="G22" s="54"/>
      <c r="H22" s="51"/>
      <c r="I22" s="78"/>
      <c r="J22" s="48"/>
    </row>
    <row r="23" spans="2:10" ht="17.25" customHeight="1">
      <c r="B23" s="45" t="s">
        <v>210</v>
      </c>
      <c r="C23" s="55">
        <v>0</v>
      </c>
      <c r="D23" s="55"/>
      <c r="E23" s="55">
        <v>0</v>
      </c>
      <c r="F23" s="55"/>
      <c r="G23" s="55">
        <f>+'P&amp;L'!H42</f>
        <v>29458</v>
      </c>
      <c r="H23" s="73"/>
      <c r="I23" s="78">
        <f>SUM(C23:H23)</f>
        <v>29458</v>
      </c>
      <c r="J23" s="56"/>
    </row>
    <row r="24" spans="2:10" ht="12.75" customHeight="1">
      <c r="B24" s="45"/>
      <c r="C24" s="55"/>
      <c r="D24" s="55"/>
      <c r="E24" s="55"/>
      <c r="F24" s="55"/>
      <c r="G24" s="55"/>
      <c r="H24" s="73"/>
      <c r="I24" s="301"/>
      <c r="J24" s="56"/>
    </row>
    <row r="25" spans="2:10" ht="15" customHeight="1">
      <c r="B25" s="45" t="s">
        <v>25</v>
      </c>
      <c r="C25" s="55">
        <v>0</v>
      </c>
      <c r="D25" s="55"/>
      <c r="E25" s="55">
        <v>0</v>
      </c>
      <c r="F25" s="55"/>
      <c r="G25" s="55">
        <v>-5745</v>
      </c>
      <c r="H25" s="73"/>
      <c r="I25" s="78">
        <f>SUM(C25:H25)</f>
        <v>-5745</v>
      </c>
      <c r="J25" s="56"/>
    </row>
    <row r="26" spans="2:10" ht="12.75" customHeight="1">
      <c r="B26" s="45"/>
      <c r="C26" s="57"/>
      <c r="D26" s="57"/>
      <c r="E26" s="57"/>
      <c r="F26" s="57"/>
      <c r="G26" s="57"/>
      <c r="H26" s="72"/>
      <c r="I26" s="75"/>
      <c r="J26" s="56"/>
    </row>
    <row r="27" spans="2:10" ht="18" customHeight="1" thickBot="1">
      <c r="B27" s="65" t="s">
        <v>330</v>
      </c>
      <c r="C27" s="59">
        <f>SUM(C21:C26)</f>
        <v>205176</v>
      </c>
      <c r="D27" s="59"/>
      <c r="E27" s="59">
        <f>SUM(E21:E26)</f>
        <v>4221</v>
      </c>
      <c r="F27" s="59"/>
      <c r="G27" s="59">
        <f>SUM(G21:G26)</f>
        <v>124853</v>
      </c>
      <c r="H27" s="59"/>
      <c r="I27" s="302">
        <f>SUM(I21:I26)</f>
        <v>334250</v>
      </c>
      <c r="J27" s="58"/>
    </row>
    <row r="28" spans="2:10" ht="12.75" customHeight="1">
      <c r="B28" s="45"/>
      <c r="C28" s="55"/>
      <c r="D28" s="55"/>
      <c r="E28" s="55"/>
      <c r="F28" s="55"/>
      <c r="G28" s="55"/>
      <c r="H28" s="55"/>
      <c r="I28" s="79"/>
      <c r="J28" s="58"/>
    </row>
    <row r="29" spans="2:10" ht="12.75" customHeight="1">
      <c r="B29" s="74"/>
      <c r="C29" s="60"/>
      <c r="D29" s="60"/>
      <c r="E29" s="60"/>
      <c r="F29" s="60"/>
      <c r="G29" s="60"/>
      <c r="H29" s="60"/>
      <c r="I29" s="80"/>
      <c r="J29" s="58"/>
    </row>
    <row r="30" spans="2:10" ht="12.75" customHeight="1">
      <c r="B30" s="45"/>
      <c r="C30" s="60"/>
      <c r="D30" s="60"/>
      <c r="E30" s="60"/>
      <c r="F30" s="60"/>
      <c r="G30" s="60"/>
      <c r="H30" s="60"/>
      <c r="I30" s="80"/>
      <c r="J30" s="58"/>
    </row>
    <row r="31" spans="2:10" ht="16.5" customHeight="1">
      <c r="B31" s="68" t="s">
        <v>203</v>
      </c>
      <c r="C31" s="60">
        <v>205176</v>
      </c>
      <c r="D31" s="60"/>
      <c r="E31" s="60">
        <v>4221</v>
      </c>
      <c r="F31" s="60"/>
      <c r="G31" s="60">
        <v>136600</v>
      </c>
      <c r="H31" s="60"/>
      <c r="I31" s="78">
        <f>SUM(C31:H31)</f>
        <v>345997</v>
      </c>
      <c r="J31" s="58"/>
    </row>
    <row r="32" spans="2:10" ht="12.75" customHeight="1">
      <c r="B32" s="68"/>
      <c r="C32" s="60"/>
      <c r="D32" s="60"/>
      <c r="E32" s="60"/>
      <c r="F32" s="60"/>
      <c r="G32" s="60"/>
      <c r="H32" s="60"/>
      <c r="I32" s="78"/>
      <c r="J32" s="58"/>
    </row>
    <row r="33" spans="2:10" ht="16.5" customHeight="1">
      <c r="B33" s="45" t="s">
        <v>210</v>
      </c>
      <c r="C33" s="55">
        <v>0</v>
      </c>
      <c r="D33" s="55"/>
      <c r="E33" s="55">
        <v>0</v>
      </c>
      <c r="F33" s="55"/>
      <c r="G33" s="55">
        <f>+'P&amp;L'!F42</f>
        <v>41738</v>
      </c>
      <c r="H33" s="51"/>
      <c r="I33" s="78">
        <f>SUM(C33:H33)</f>
        <v>41738</v>
      </c>
      <c r="J33" s="56"/>
    </row>
    <row r="34" spans="2:10" ht="16.5" customHeight="1">
      <c r="B34" s="45"/>
      <c r="C34" s="55"/>
      <c r="D34" s="55"/>
      <c r="E34" s="55"/>
      <c r="F34" s="55"/>
      <c r="G34" s="55"/>
      <c r="H34" s="51"/>
      <c r="I34" s="78"/>
      <c r="J34" s="56"/>
    </row>
    <row r="35" spans="2:10" ht="16.5" customHeight="1">
      <c r="B35" s="45" t="s">
        <v>25</v>
      </c>
      <c r="C35" s="55">
        <v>0</v>
      </c>
      <c r="D35" s="55"/>
      <c r="E35" s="55">
        <v>0</v>
      </c>
      <c r="F35" s="55"/>
      <c r="G35" s="55">
        <v>-5745</v>
      </c>
      <c r="H35" s="51"/>
      <c r="I35" s="78">
        <f>SUM(C35:H35)</f>
        <v>-5745</v>
      </c>
      <c r="J35" s="56"/>
    </row>
    <row r="36" spans="2:10" ht="12.75" customHeight="1">
      <c r="B36" s="45"/>
      <c r="C36" s="55"/>
      <c r="D36" s="55"/>
      <c r="E36" s="55"/>
      <c r="F36" s="55"/>
      <c r="G36" s="55"/>
      <c r="H36" s="51"/>
      <c r="I36" s="78"/>
      <c r="J36" s="56"/>
    </row>
    <row r="37" spans="2:10" ht="18" customHeight="1" thickBot="1">
      <c r="B37" s="65" t="s">
        <v>329</v>
      </c>
      <c r="C37" s="83">
        <f>SUM(C31:C36)</f>
        <v>205176</v>
      </c>
      <c r="D37" s="83"/>
      <c r="E37" s="83">
        <f>SUM(E31:E36)</f>
        <v>4221</v>
      </c>
      <c r="F37" s="83"/>
      <c r="G37" s="83">
        <f>SUM(G31:G36)</f>
        <v>172593</v>
      </c>
      <c r="H37" s="83"/>
      <c r="I37" s="84">
        <f>SUM(I31:I36)</f>
        <v>381990</v>
      </c>
      <c r="J37" s="58"/>
    </row>
    <row r="38" spans="2:10" ht="12.75" customHeight="1">
      <c r="B38" s="45"/>
      <c r="C38" s="55"/>
      <c r="D38" s="55"/>
      <c r="E38" s="55"/>
      <c r="F38" s="55"/>
      <c r="G38" s="55"/>
      <c r="H38" s="55"/>
      <c r="I38" s="79"/>
      <c r="J38" s="58"/>
    </row>
    <row r="39" spans="2:10" ht="12.75" customHeight="1">
      <c r="B39" s="71"/>
      <c r="C39" s="55"/>
      <c r="D39" s="55"/>
      <c r="E39" s="55"/>
      <c r="F39" s="55"/>
      <c r="G39" s="55"/>
      <c r="H39" s="55"/>
      <c r="I39" s="79"/>
      <c r="J39" s="58"/>
    </row>
    <row r="40" spans="2:10" ht="13.5" customHeight="1">
      <c r="B40" s="376" t="s">
        <v>204</v>
      </c>
      <c r="C40" s="377"/>
      <c r="D40" s="377"/>
      <c r="E40" s="377"/>
      <c r="F40" s="377"/>
      <c r="G40" s="377"/>
      <c r="H40" s="377"/>
      <c r="I40" s="377"/>
      <c r="J40" s="58"/>
    </row>
    <row r="41" spans="2:10" ht="18" customHeight="1">
      <c r="B41" s="377"/>
      <c r="C41" s="377"/>
      <c r="D41" s="377"/>
      <c r="E41" s="377"/>
      <c r="F41" s="377"/>
      <c r="G41" s="377"/>
      <c r="H41" s="377"/>
      <c r="I41" s="377"/>
      <c r="J41" s="48"/>
    </row>
    <row r="42" spans="2:10" ht="15">
      <c r="B42" s="61"/>
      <c r="C42" s="45"/>
      <c r="D42" s="45"/>
      <c r="E42" s="45"/>
      <c r="F42" s="45"/>
      <c r="G42" s="45"/>
      <c r="H42" s="45"/>
      <c r="I42" s="68"/>
      <c r="J42" s="48"/>
    </row>
    <row r="43" spans="2:10" ht="15">
      <c r="B43" s="61"/>
      <c r="C43" s="45"/>
      <c r="D43" s="45"/>
      <c r="E43" s="45"/>
      <c r="F43" s="45"/>
      <c r="G43" s="45"/>
      <c r="H43" s="45"/>
      <c r="I43" s="68"/>
      <c r="J43" s="48"/>
    </row>
    <row r="44" spans="2:10" ht="15">
      <c r="B44" s="61"/>
      <c r="C44" s="45"/>
      <c r="D44" s="45"/>
      <c r="E44" s="45"/>
      <c r="F44" s="45"/>
      <c r="G44" s="45"/>
      <c r="H44" s="45"/>
      <c r="I44" s="68"/>
      <c r="J44" s="48"/>
    </row>
    <row r="45" spans="2:10" ht="9.75" customHeight="1">
      <c r="B45" s="61"/>
      <c r="C45" s="45"/>
      <c r="D45" s="45"/>
      <c r="E45" s="45"/>
      <c r="F45" s="45"/>
      <c r="G45" s="45"/>
      <c r="H45" s="45"/>
      <c r="I45" s="68"/>
      <c r="J45" s="48"/>
    </row>
    <row r="46" spans="2:10" ht="15">
      <c r="B46" s="61"/>
      <c r="C46" s="45"/>
      <c r="D46" s="45"/>
      <c r="E46" s="45"/>
      <c r="F46" s="45"/>
      <c r="G46" s="45"/>
      <c r="H46" s="45"/>
      <c r="I46" s="68"/>
      <c r="J46" s="48"/>
    </row>
    <row r="47" spans="2:10" ht="9.75" customHeight="1">
      <c r="B47" s="61"/>
      <c r="C47" s="45"/>
      <c r="D47" s="45"/>
      <c r="E47" s="45"/>
      <c r="F47" s="45"/>
      <c r="G47" s="45"/>
      <c r="H47" s="45"/>
      <c r="I47" s="68"/>
      <c r="J47" s="48"/>
    </row>
    <row r="48" spans="2:10" ht="15">
      <c r="B48" s="61"/>
      <c r="C48" s="45"/>
      <c r="D48" s="45"/>
      <c r="E48" s="45"/>
      <c r="F48" s="45"/>
      <c r="G48" s="45"/>
      <c r="H48" s="45"/>
      <c r="I48" s="68"/>
      <c r="J48" s="48"/>
    </row>
    <row r="49" spans="2:10" ht="9.75" customHeight="1">
      <c r="B49" s="61"/>
      <c r="C49" s="45"/>
      <c r="D49" s="45"/>
      <c r="E49" s="45"/>
      <c r="F49" s="45"/>
      <c r="G49" s="45"/>
      <c r="H49" s="45"/>
      <c r="I49" s="68"/>
      <c r="J49" s="48"/>
    </row>
    <row r="50" spans="2:10" ht="15">
      <c r="B50" s="61"/>
      <c r="C50" s="45"/>
      <c r="D50" s="45"/>
      <c r="E50" s="45"/>
      <c r="F50" s="45"/>
      <c r="G50" s="45"/>
      <c r="H50" s="45"/>
      <c r="I50" s="68"/>
      <c r="J50" s="48"/>
    </row>
    <row r="51" spans="2:10" ht="9.75" customHeight="1">
      <c r="B51" s="61"/>
      <c r="C51" s="45"/>
      <c r="D51" s="45"/>
      <c r="E51" s="45"/>
      <c r="F51" s="45"/>
      <c r="G51" s="45"/>
      <c r="H51" s="45"/>
      <c r="I51" s="68"/>
      <c r="J51" s="48"/>
    </row>
    <row r="52" spans="2:10" ht="15">
      <c r="B52" s="61"/>
      <c r="C52" s="45"/>
      <c r="D52" s="45"/>
      <c r="E52" s="45"/>
      <c r="F52" s="45"/>
      <c r="G52" s="45"/>
      <c r="H52" s="45"/>
      <c r="I52" s="68"/>
      <c r="J52" s="48"/>
    </row>
    <row r="53" spans="2:10" ht="9.75" customHeight="1">
      <c r="B53" s="61"/>
      <c r="C53" s="45"/>
      <c r="D53" s="45"/>
      <c r="E53" s="45"/>
      <c r="F53" s="45"/>
      <c r="G53" s="45"/>
      <c r="H53" s="45"/>
      <c r="I53" s="68"/>
      <c r="J53" s="48"/>
    </row>
    <row r="54" spans="2:10" ht="15">
      <c r="B54" s="61"/>
      <c r="C54" s="45"/>
      <c r="D54" s="45"/>
      <c r="E54" s="45"/>
      <c r="F54" s="45"/>
      <c r="G54" s="45"/>
      <c r="H54" s="45"/>
      <c r="I54" s="68"/>
      <c r="J54" s="48"/>
    </row>
    <row r="55" spans="2:10" ht="9.75" customHeight="1">
      <c r="B55" s="61"/>
      <c r="C55" s="45"/>
      <c r="D55" s="45"/>
      <c r="E55" s="45"/>
      <c r="F55" s="45"/>
      <c r="G55" s="45"/>
      <c r="H55" s="45"/>
      <c r="I55" s="68"/>
      <c r="J55" s="48"/>
    </row>
    <row r="56" spans="2:10" ht="15">
      <c r="B56" s="61"/>
      <c r="C56" s="45"/>
      <c r="D56" s="45"/>
      <c r="E56" s="45"/>
      <c r="F56" s="45"/>
      <c r="G56" s="45"/>
      <c r="H56" s="45"/>
      <c r="I56" s="68"/>
      <c r="J56" s="48"/>
    </row>
    <row r="57" spans="2:10" ht="9.75" customHeight="1">
      <c r="B57" s="61"/>
      <c r="C57" s="45"/>
      <c r="D57" s="45"/>
      <c r="E57" s="45"/>
      <c r="F57" s="45"/>
      <c r="G57" s="45"/>
      <c r="H57" s="45"/>
      <c r="I57" s="68"/>
      <c r="J57" s="48"/>
    </row>
    <row r="58" spans="2:10" ht="15">
      <c r="B58" s="61"/>
      <c r="C58" s="45"/>
      <c r="D58" s="45"/>
      <c r="E58" s="45"/>
      <c r="F58" s="45"/>
      <c r="G58" s="45"/>
      <c r="H58" s="45"/>
      <c r="I58" s="68"/>
      <c r="J58" s="48"/>
    </row>
    <row r="59" spans="2:10" ht="9.75" customHeight="1">
      <c r="B59" s="61"/>
      <c r="C59" s="45"/>
      <c r="D59" s="45"/>
      <c r="E59" s="45"/>
      <c r="F59" s="45"/>
      <c r="G59" s="45"/>
      <c r="H59" s="45"/>
      <c r="I59" s="68"/>
      <c r="J59" s="48"/>
    </row>
    <row r="60" spans="2:10" ht="15">
      <c r="B60" s="61"/>
      <c r="C60" s="45"/>
      <c r="D60" s="45"/>
      <c r="E60" s="45"/>
      <c r="F60" s="45"/>
      <c r="G60" s="45"/>
      <c r="H60" s="45"/>
      <c r="I60" s="68"/>
      <c r="J60" s="48"/>
    </row>
    <row r="61" spans="2:10" ht="15">
      <c r="B61" s="61"/>
      <c r="C61" s="45"/>
      <c r="D61" s="45"/>
      <c r="E61" s="45"/>
      <c r="F61" s="45"/>
      <c r="G61" s="45"/>
      <c r="H61" s="45"/>
      <c r="I61" s="68"/>
      <c r="J61" s="48"/>
    </row>
    <row r="62" spans="2:9" ht="15">
      <c r="B62" s="45"/>
      <c r="C62" s="61"/>
      <c r="D62" s="61"/>
      <c r="E62" s="61"/>
      <c r="F62" s="61"/>
      <c r="G62" s="61"/>
      <c r="H62" s="61"/>
      <c r="I62" s="47"/>
    </row>
    <row r="63" spans="2:9" ht="15">
      <c r="B63" s="45"/>
      <c r="C63" s="61"/>
      <c r="D63" s="61"/>
      <c r="E63" s="61"/>
      <c r="F63" s="61"/>
      <c r="G63" s="61"/>
      <c r="H63" s="61"/>
      <c r="I63" s="47"/>
    </row>
    <row r="64" spans="2:9" ht="15">
      <c r="B64" s="45"/>
      <c r="C64" s="61"/>
      <c r="D64" s="61"/>
      <c r="E64" s="61"/>
      <c r="F64" s="61"/>
      <c r="G64" s="61"/>
      <c r="H64" s="61"/>
      <c r="I64" s="47"/>
    </row>
    <row r="65" spans="2:9" ht="15">
      <c r="B65" s="45"/>
      <c r="C65" s="61"/>
      <c r="D65" s="61"/>
      <c r="E65" s="61"/>
      <c r="F65" s="61"/>
      <c r="G65" s="61"/>
      <c r="H65" s="61"/>
      <c r="I65" s="47"/>
    </row>
    <row r="66" spans="2:9" ht="15">
      <c r="B66" s="45"/>
      <c r="C66" s="61"/>
      <c r="D66" s="61"/>
      <c r="E66" s="61"/>
      <c r="F66" s="61"/>
      <c r="G66" s="61"/>
      <c r="H66" s="61"/>
      <c r="I66" s="47"/>
    </row>
    <row r="125" spans="2:6" ht="38.25" customHeight="1">
      <c r="B125" s="67"/>
      <c r="C125" s="87"/>
      <c r="D125" s="87"/>
      <c r="E125" s="87"/>
      <c r="F125" s="87"/>
    </row>
    <row r="126" spans="2:6" ht="12.75">
      <c r="B126" s="86"/>
      <c r="C126" s="89"/>
      <c r="D126" s="89"/>
      <c r="E126" s="89"/>
      <c r="F126" s="89"/>
    </row>
    <row r="127" spans="2:6" ht="51.75" customHeight="1">
      <c r="B127" s="74"/>
      <c r="C127" s="85"/>
      <c r="D127" s="85"/>
      <c r="E127" s="85"/>
      <c r="F127" s="85"/>
    </row>
    <row r="135" ht="9" customHeight="1">
      <c r="B135" s="74"/>
    </row>
    <row r="136" ht="6" customHeight="1"/>
    <row r="152" ht="42" customHeight="1"/>
    <row r="236" ht="15">
      <c r="B236" s="245"/>
    </row>
    <row r="237" ht="30" customHeight="1"/>
    <row r="239" ht="15">
      <c r="B239" s="245"/>
    </row>
    <row r="240" ht="30" customHeight="1"/>
    <row r="242" ht="29.25" customHeight="1">
      <c r="B242" s="245"/>
    </row>
    <row r="247" ht="15">
      <c r="B247" s="245"/>
    </row>
    <row r="261" spans="2:6" ht="12.75">
      <c r="B261" s="74"/>
      <c r="C261" s="85"/>
      <c r="D261" s="85"/>
      <c r="E261" s="85"/>
      <c r="F261" s="85"/>
    </row>
    <row r="262" spans="2:6" ht="12.75">
      <c r="B262" s="74"/>
      <c r="C262" s="85"/>
      <c r="D262" s="85"/>
      <c r="E262" s="85"/>
      <c r="F262" s="85"/>
    </row>
    <row r="263" spans="2:6" ht="12.75">
      <c r="B263" s="74"/>
      <c r="C263" s="85"/>
      <c r="D263" s="85"/>
      <c r="E263" s="85"/>
      <c r="F263" s="85"/>
    </row>
    <row r="264" spans="2:6" ht="12.75">
      <c r="B264" s="74"/>
      <c r="C264" s="85"/>
      <c r="D264" s="85"/>
      <c r="E264" s="85"/>
      <c r="F264" s="85"/>
    </row>
    <row r="265" spans="2:6" ht="12.75">
      <c r="B265" s="74"/>
      <c r="C265" s="85"/>
      <c r="D265" s="85"/>
      <c r="E265" s="85"/>
      <c r="F265" s="85"/>
    </row>
    <row r="266" spans="2:6" ht="12.75">
      <c r="B266" s="74"/>
      <c r="C266" s="85"/>
      <c r="D266" s="85"/>
      <c r="E266" s="85"/>
      <c r="F266" s="85"/>
    </row>
    <row r="267" spans="2:6" ht="12.75">
      <c r="B267" s="74"/>
      <c r="C267" s="85"/>
      <c r="D267" s="85"/>
      <c r="E267" s="85"/>
      <c r="F267" s="85"/>
    </row>
    <row r="268" spans="2:6" ht="12.75">
      <c r="B268" s="74"/>
      <c r="C268" s="85"/>
      <c r="D268" s="85"/>
      <c r="E268" s="85"/>
      <c r="F268" s="85"/>
    </row>
    <row r="269" spans="2:6" ht="12.75">
      <c r="B269" s="74"/>
      <c r="C269" s="85"/>
      <c r="D269" s="85"/>
      <c r="E269" s="85"/>
      <c r="F269" s="85"/>
    </row>
    <row r="270" spans="2:6" ht="12.75">
      <c r="B270" s="74"/>
      <c r="C270" s="85"/>
      <c r="D270" s="85"/>
      <c r="E270" s="85"/>
      <c r="F270" s="85"/>
    </row>
    <row r="293" spans="2:6" ht="12.75">
      <c r="B293" s="67"/>
      <c r="C293" s="87"/>
      <c r="D293" s="87"/>
      <c r="E293" s="87"/>
      <c r="F293" s="87"/>
    </row>
    <row r="345" ht="12.75">
      <c r="B345" s="48" t="s">
        <v>387</v>
      </c>
    </row>
    <row r="371" ht="12.75">
      <c r="B371" s="48" t="s">
        <v>388</v>
      </c>
    </row>
  </sheetData>
  <sheetProtection/>
  <mergeCells count="2">
    <mergeCell ref="B40:I41"/>
    <mergeCell ref="C11:I11"/>
  </mergeCells>
  <printOptions/>
  <pageMargins left="0.7086614173228347" right="0" top="0.2755905511811024" bottom="0.2755905511811024" header="0.2755905511811024" footer="0.3937007874015748"/>
  <pageSetup fitToHeight="1" fitToWidth="1" horizontalDpi="600" verticalDpi="600" orientation="portrait" paperSize="9" scale="85" r:id="rId2"/>
  <headerFooter alignWithMargins="0">
    <oddFooter>&amp;C12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C371"/>
  <sheetViews>
    <sheetView workbookViewId="0" topLeftCell="A1">
      <selection activeCell="L39" sqref="L39"/>
    </sheetView>
  </sheetViews>
  <sheetFormatPr defaultColWidth="9.140625" defaultRowHeight="12.75"/>
  <cols>
    <col min="1" max="1" width="1.8515625" style="245" customWidth="1"/>
    <col min="2" max="2" width="87.57421875" style="245" customWidth="1"/>
    <col min="3" max="3" width="14.00390625" style="246" customWidth="1"/>
    <col min="4" max="4" width="7.28125" style="245" hidden="1" customWidth="1"/>
    <col min="5" max="5" width="5.57421875" style="245" hidden="1" customWidth="1"/>
    <col min="6" max="6" width="16.57421875" style="245" hidden="1" customWidth="1"/>
    <col min="7" max="7" width="0" style="245" hidden="1" customWidth="1"/>
    <col min="8" max="8" width="15.7109375" style="245" hidden="1" customWidth="1"/>
    <col min="9" max="9" width="1.421875" style="247" customWidth="1"/>
    <col min="10" max="10" width="12.140625" style="248" customWidth="1"/>
    <col min="11" max="11" width="9.140625" style="48" customWidth="1"/>
    <col min="12" max="12" width="14.421875" style="48" customWidth="1"/>
    <col min="13" max="13" width="12.421875" style="48" bestFit="1" customWidth="1"/>
    <col min="14" max="14" width="9.28125" style="48" bestFit="1" customWidth="1"/>
    <col min="15" max="16" width="10.57421875" style="48" bestFit="1" customWidth="1"/>
    <col min="17" max="16384" width="9.140625" style="48" customWidth="1"/>
  </cols>
  <sheetData>
    <row r="1" spans="1:10" s="4" customFormat="1" ht="15">
      <c r="A1" s="98"/>
      <c r="B1" s="98"/>
      <c r="C1" s="107"/>
      <c r="D1" s="98"/>
      <c r="E1" s="98"/>
      <c r="F1" s="98"/>
      <c r="G1" s="98"/>
      <c r="H1" s="98"/>
      <c r="I1" s="157"/>
      <c r="J1" s="107"/>
    </row>
    <row r="2" spans="1:10" s="4" customFormat="1" ht="15.75">
      <c r="A2" s="98"/>
      <c r="B2" s="90"/>
      <c r="C2" s="107"/>
      <c r="D2" s="98"/>
      <c r="E2" s="98"/>
      <c r="F2" s="98"/>
      <c r="G2" s="98"/>
      <c r="H2" s="98"/>
      <c r="I2" s="157"/>
      <c r="J2" s="107"/>
    </row>
    <row r="3" spans="1:10" s="4" customFormat="1" ht="15.75">
      <c r="A3" s="98"/>
      <c r="B3" s="90" t="s">
        <v>0</v>
      </c>
      <c r="C3" s="107"/>
      <c r="D3" s="98"/>
      <c r="E3" s="98"/>
      <c r="F3" s="98"/>
      <c r="G3" s="98"/>
      <c r="H3" s="98"/>
      <c r="I3" s="157"/>
      <c r="J3" s="107"/>
    </row>
    <row r="4" spans="1:10" s="4" customFormat="1" ht="15">
      <c r="A4" s="98"/>
      <c r="B4" s="105"/>
      <c r="C4" s="107"/>
      <c r="D4" s="98"/>
      <c r="E4" s="98"/>
      <c r="F4" s="98"/>
      <c r="G4" s="98"/>
      <c r="H4" s="98"/>
      <c r="I4" s="157"/>
      <c r="J4" s="107"/>
    </row>
    <row r="5" spans="1:10" s="69" customFormat="1" ht="15" customHeight="1">
      <c r="A5" s="97"/>
      <c r="B5" s="90" t="str">
        <f>+'Notes-pg 9'!A5</f>
        <v>QUARTERLY REPORT FOR THE THIRD QUARTER ENDED 30 APRIL 2012</v>
      </c>
      <c r="C5" s="114"/>
      <c r="D5" s="97"/>
      <c r="E5" s="97"/>
      <c r="F5" s="97"/>
      <c r="G5" s="97"/>
      <c r="H5" s="97"/>
      <c r="I5" s="229"/>
      <c r="J5" s="114"/>
    </row>
    <row r="6" spans="1:10" s="69" customFormat="1" ht="15.75">
      <c r="A6" s="97"/>
      <c r="B6" s="90"/>
      <c r="C6" s="114"/>
      <c r="D6" s="97"/>
      <c r="E6" s="97"/>
      <c r="F6" s="97"/>
      <c r="G6" s="97"/>
      <c r="H6" s="97"/>
      <c r="I6" s="229"/>
      <c r="J6" s="114"/>
    </row>
    <row r="7" spans="1:10" s="69" customFormat="1" ht="15.75">
      <c r="A7" s="97"/>
      <c r="B7" s="90" t="s">
        <v>177</v>
      </c>
      <c r="C7" s="114"/>
      <c r="D7" s="97"/>
      <c r="E7" s="97"/>
      <c r="F7" s="97"/>
      <c r="G7" s="97"/>
      <c r="H7" s="97"/>
      <c r="I7" s="97"/>
      <c r="J7" s="97"/>
    </row>
    <row r="8" spans="1:10" s="63" customFormat="1" ht="15.75">
      <c r="A8" s="230"/>
      <c r="B8" s="231"/>
      <c r="C8" s="232"/>
      <c r="D8" s="230"/>
      <c r="E8" s="230"/>
      <c r="F8" s="230"/>
      <c r="G8" s="230"/>
      <c r="H8" s="230"/>
      <c r="I8" s="233"/>
      <c r="J8" s="234"/>
    </row>
    <row r="9" spans="1:10" s="63" customFormat="1" ht="16.5" thickBot="1">
      <c r="A9" s="230"/>
      <c r="B9" s="231"/>
      <c r="C9" s="352" t="s">
        <v>56</v>
      </c>
      <c r="D9" s="352"/>
      <c r="E9" s="352"/>
      <c r="F9" s="381"/>
      <c r="G9" s="381"/>
      <c r="H9" s="381"/>
      <c r="I9" s="381"/>
      <c r="J9" s="381"/>
    </row>
    <row r="10" spans="1:10" s="63" customFormat="1" ht="15.75">
      <c r="A10" s="230"/>
      <c r="B10" s="230"/>
      <c r="C10" s="235" t="s">
        <v>111</v>
      </c>
      <c r="D10" s="171"/>
      <c r="E10" s="171"/>
      <c r="F10" s="126"/>
      <c r="G10" s="126"/>
      <c r="H10" s="126"/>
      <c r="I10" s="126"/>
      <c r="J10" s="236" t="s">
        <v>111</v>
      </c>
    </row>
    <row r="11" spans="1:10" s="63" customFormat="1" ht="15.75">
      <c r="A11" s="230"/>
      <c r="B11" s="230"/>
      <c r="C11" s="235" t="s">
        <v>57</v>
      </c>
      <c r="D11" s="171"/>
      <c r="E11" s="171"/>
      <c r="F11" s="126"/>
      <c r="G11" s="126"/>
      <c r="H11" s="126"/>
      <c r="I11" s="126"/>
      <c r="J11" s="236" t="s">
        <v>57</v>
      </c>
    </row>
    <row r="12" spans="1:10" s="63" customFormat="1" ht="15.75">
      <c r="A12" s="230"/>
      <c r="B12" s="230"/>
      <c r="C12" s="235" t="s">
        <v>327</v>
      </c>
      <c r="D12" s="104"/>
      <c r="E12" s="104"/>
      <c r="F12" s="104"/>
      <c r="G12" s="104"/>
      <c r="H12" s="104"/>
      <c r="I12" s="104"/>
      <c r="J12" s="236" t="s">
        <v>328</v>
      </c>
    </row>
    <row r="13" spans="1:29" s="6" customFormat="1" ht="15.75">
      <c r="A13" s="237"/>
      <c r="B13" s="237"/>
      <c r="C13" s="238" t="s">
        <v>33</v>
      </c>
      <c r="D13" s="239" t="s">
        <v>38</v>
      </c>
      <c r="E13" s="240" t="s">
        <v>36</v>
      </c>
      <c r="F13" s="379" t="s">
        <v>39</v>
      </c>
      <c r="G13" s="379"/>
      <c r="H13" s="240" t="s">
        <v>36</v>
      </c>
      <c r="I13" s="241"/>
      <c r="J13" s="242" t="s">
        <v>33</v>
      </c>
      <c r="K13" s="64"/>
      <c r="L13" s="64"/>
      <c r="M13" s="64"/>
      <c r="N13" s="7"/>
      <c r="O13" s="7"/>
      <c r="P13" s="7"/>
      <c r="Q13" s="7"/>
      <c r="R13" s="7"/>
      <c r="S13" s="7"/>
      <c r="T13" s="7"/>
      <c r="U13" s="7"/>
      <c r="V13" s="7"/>
      <c r="W13" s="7"/>
      <c r="X13" s="7"/>
      <c r="Y13" s="7"/>
      <c r="Z13" s="7"/>
      <c r="AA13" s="7"/>
      <c r="AB13" s="7"/>
      <c r="AC13" s="7"/>
    </row>
    <row r="14" spans="1:29" s="6" customFormat="1" ht="15.75">
      <c r="A14" s="237"/>
      <c r="B14" s="231" t="s">
        <v>196</v>
      </c>
      <c r="C14" s="295"/>
      <c r="D14" s="239"/>
      <c r="E14" s="243"/>
      <c r="F14" s="243"/>
      <c r="G14" s="243"/>
      <c r="H14" s="243"/>
      <c r="I14" s="244"/>
      <c r="J14" s="295"/>
      <c r="K14" s="64"/>
      <c r="L14" s="64"/>
      <c r="M14" s="64"/>
      <c r="N14" s="7"/>
      <c r="O14" s="7"/>
      <c r="P14" s="7"/>
      <c r="Q14" s="7"/>
      <c r="R14" s="7"/>
      <c r="S14" s="7"/>
      <c r="T14" s="7"/>
      <c r="U14" s="7"/>
      <c r="V14" s="7"/>
      <c r="W14" s="7"/>
      <c r="X14" s="7"/>
      <c r="Y14" s="7"/>
      <c r="Z14" s="7"/>
      <c r="AA14" s="7"/>
      <c r="AB14" s="7"/>
      <c r="AC14" s="7"/>
    </row>
    <row r="15" spans="10:13" ht="15">
      <c r="J15" s="211"/>
      <c r="K15" s="45"/>
      <c r="L15" s="45"/>
      <c r="M15" s="45"/>
    </row>
    <row r="16" spans="1:13" s="67" customFormat="1" ht="15">
      <c r="A16" s="248"/>
      <c r="B16" s="248" t="s">
        <v>40</v>
      </c>
      <c r="C16" s="249">
        <f>+'P&amp;L'!F30</f>
        <v>59410</v>
      </c>
      <c r="D16" s="248"/>
      <c r="E16" s="248"/>
      <c r="F16" s="248"/>
      <c r="G16" s="248"/>
      <c r="H16" s="248"/>
      <c r="I16" s="250"/>
      <c r="J16" s="161">
        <f>+'P&amp;L'!H30</f>
        <v>42134</v>
      </c>
      <c r="K16" s="66"/>
      <c r="L16" s="66"/>
      <c r="M16" s="66"/>
    </row>
    <row r="17" spans="3:13" ht="15">
      <c r="C17" s="249"/>
      <c r="J17" s="251"/>
      <c r="K17" s="45"/>
      <c r="L17" s="45"/>
      <c r="M17" s="45"/>
    </row>
    <row r="18" spans="2:13" ht="15">
      <c r="B18" s="245" t="s">
        <v>41</v>
      </c>
      <c r="C18" s="249"/>
      <c r="J18" s="251"/>
      <c r="K18" s="45"/>
      <c r="L18" s="45"/>
      <c r="M18" s="45"/>
    </row>
    <row r="19" spans="2:13" ht="15">
      <c r="B19" s="245" t="s">
        <v>140</v>
      </c>
      <c r="C19" s="252">
        <v>6684</v>
      </c>
      <c r="J19" s="253">
        <f>6540+89</f>
        <v>6629</v>
      </c>
      <c r="K19" s="45"/>
      <c r="L19" s="45"/>
      <c r="M19" s="45"/>
    </row>
    <row r="20" spans="2:13" ht="15">
      <c r="B20" s="254" t="s">
        <v>11</v>
      </c>
      <c r="C20" s="255">
        <v>-199</v>
      </c>
      <c r="J20" s="256">
        <v>-497</v>
      </c>
      <c r="K20" s="45"/>
      <c r="L20" s="45"/>
      <c r="M20" s="45"/>
    </row>
    <row r="21" spans="2:13" ht="15">
      <c r="B21" s="254" t="s">
        <v>281</v>
      </c>
      <c r="C21" s="255">
        <v>69</v>
      </c>
      <c r="J21" s="256">
        <v>0</v>
      </c>
      <c r="K21" s="45"/>
      <c r="L21" s="45"/>
      <c r="M21" s="45"/>
    </row>
    <row r="22" spans="2:13" ht="15">
      <c r="B22" s="254" t="s">
        <v>12</v>
      </c>
      <c r="C22" s="255">
        <v>344</v>
      </c>
      <c r="J22" s="256">
        <v>704</v>
      </c>
      <c r="K22" s="45"/>
      <c r="L22" s="45"/>
      <c r="M22" s="45"/>
    </row>
    <row r="23" spans="2:13" ht="15">
      <c r="B23" s="254" t="s">
        <v>245</v>
      </c>
      <c r="C23" s="255">
        <v>0</v>
      </c>
      <c r="J23" s="256">
        <v>428</v>
      </c>
      <c r="K23" s="45"/>
      <c r="L23" s="45"/>
      <c r="M23" s="45"/>
    </row>
    <row r="24" spans="2:13" ht="15">
      <c r="B24" s="254" t="s">
        <v>190</v>
      </c>
      <c r="C24" s="255">
        <v>-68</v>
      </c>
      <c r="J24" s="256">
        <v>-44</v>
      </c>
      <c r="K24" s="45"/>
      <c r="L24" s="45"/>
      <c r="M24" s="45"/>
    </row>
    <row r="25" spans="2:13" ht="15">
      <c r="B25" s="254" t="s">
        <v>235</v>
      </c>
      <c r="C25" s="255">
        <v>-450</v>
      </c>
      <c r="J25" s="256">
        <v>-317</v>
      </c>
      <c r="K25" s="45"/>
      <c r="L25" s="45"/>
      <c r="M25" s="45"/>
    </row>
    <row r="26" spans="2:13" ht="15">
      <c r="B26" s="254" t="s">
        <v>193</v>
      </c>
      <c r="C26" s="255">
        <v>0</v>
      </c>
      <c r="J26" s="256">
        <v>19</v>
      </c>
      <c r="K26" s="45"/>
      <c r="L26" s="45"/>
      <c r="M26" s="45"/>
    </row>
    <row r="27" spans="2:13" ht="15">
      <c r="B27" s="254" t="s">
        <v>214</v>
      </c>
      <c r="C27" s="255">
        <v>-275</v>
      </c>
      <c r="J27" s="256">
        <v>-99</v>
      </c>
      <c r="K27" s="45"/>
      <c r="L27" s="45"/>
      <c r="M27" s="45"/>
    </row>
    <row r="28" spans="2:13" ht="15">
      <c r="B28" s="254" t="s">
        <v>106</v>
      </c>
      <c r="C28" s="255">
        <v>-47</v>
      </c>
      <c r="J28" s="256">
        <v>-41</v>
      </c>
      <c r="K28" s="45"/>
      <c r="L28" s="45"/>
      <c r="M28" s="45"/>
    </row>
    <row r="29" spans="2:13" ht="15">
      <c r="B29" s="245" t="s">
        <v>42</v>
      </c>
      <c r="C29" s="143">
        <v>9007</v>
      </c>
      <c r="J29" s="143">
        <v>7579</v>
      </c>
      <c r="K29" s="45"/>
      <c r="L29" s="45"/>
      <c r="M29" s="45"/>
    </row>
    <row r="30" spans="3:13" ht="15">
      <c r="C30" s="249"/>
      <c r="J30" s="251"/>
      <c r="K30" s="45"/>
      <c r="L30" s="45"/>
      <c r="M30" s="45"/>
    </row>
    <row r="31" spans="2:13" ht="15">
      <c r="B31" s="245" t="s">
        <v>43</v>
      </c>
      <c r="C31" s="249">
        <f>SUM(C16:C29)</f>
        <v>74475</v>
      </c>
      <c r="D31" s="257">
        <v>0</v>
      </c>
      <c r="E31" s="257">
        <v>0</v>
      </c>
      <c r="F31" s="257">
        <v>0</v>
      </c>
      <c r="G31" s="257">
        <v>0</v>
      </c>
      <c r="H31" s="257">
        <v>0</v>
      </c>
      <c r="I31" s="258">
        <v>0</v>
      </c>
      <c r="J31" s="259">
        <f>SUM(J16:J29)</f>
        <v>56495</v>
      </c>
      <c r="K31" s="45"/>
      <c r="L31" s="45"/>
      <c r="M31" s="45"/>
    </row>
    <row r="32" spans="3:13" ht="15">
      <c r="C32" s="249"/>
      <c r="J32" s="251"/>
      <c r="K32" s="45"/>
      <c r="L32" s="45"/>
      <c r="M32" s="45"/>
    </row>
    <row r="33" spans="2:13" ht="15">
      <c r="B33" s="245" t="s">
        <v>44</v>
      </c>
      <c r="C33" s="260">
        <v>-55112</v>
      </c>
      <c r="J33" s="253">
        <v>-35607</v>
      </c>
      <c r="K33" s="45"/>
      <c r="L33" s="45"/>
      <c r="M33" s="45"/>
    </row>
    <row r="34" spans="2:13" ht="15">
      <c r="B34" s="245" t="s">
        <v>87</v>
      </c>
      <c r="C34" s="255">
        <v>424</v>
      </c>
      <c r="J34" s="256">
        <v>-25</v>
      </c>
      <c r="K34" s="45"/>
      <c r="L34" s="45"/>
      <c r="M34" s="45"/>
    </row>
    <row r="35" spans="2:13" ht="15">
      <c r="B35" s="245" t="s">
        <v>116</v>
      </c>
      <c r="C35" s="255">
        <v>-3666</v>
      </c>
      <c r="J35" s="256">
        <v>-2046</v>
      </c>
      <c r="K35" s="45"/>
      <c r="L35" s="45"/>
      <c r="M35" s="45"/>
    </row>
    <row r="36" spans="2:13" ht="15">
      <c r="B36" s="245" t="s">
        <v>88</v>
      </c>
      <c r="C36" s="255">
        <v>412</v>
      </c>
      <c r="D36" s="247"/>
      <c r="E36" s="247"/>
      <c r="F36" s="247"/>
      <c r="G36" s="247"/>
      <c r="H36" s="247"/>
      <c r="J36" s="256">
        <v>6125</v>
      </c>
      <c r="K36" s="45"/>
      <c r="L36" s="45"/>
      <c r="M36" s="45"/>
    </row>
    <row r="37" spans="2:13" ht="15">
      <c r="B37" s="245" t="s">
        <v>139</v>
      </c>
      <c r="C37" s="255">
        <v>3909</v>
      </c>
      <c r="D37" s="247"/>
      <c r="E37" s="247"/>
      <c r="F37" s="247"/>
      <c r="G37" s="247"/>
      <c r="H37" s="247"/>
      <c r="J37" s="256">
        <v>1291</v>
      </c>
      <c r="K37" s="45"/>
      <c r="L37" s="45"/>
      <c r="M37" s="45"/>
    </row>
    <row r="38" spans="2:13" ht="15">
      <c r="B38" s="230" t="s">
        <v>45</v>
      </c>
      <c r="C38" s="146">
        <v>-1039</v>
      </c>
      <c r="D38" s="247"/>
      <c r="E38" s="247"/>
      <c r="F38" s="247"/>
      <c r="G38" s="247"/>
      <c r="H38" s="247"/>
      <c r="J38" s="143">
        <v>-211</v>
      </c>
      <c r="K38" s="45"/>
      <c r="L38" s="45"/>
      <c r="M38" s="45"/>
    </row>
    <row r="39" spans="3:13" ht="15">
      <c r="C39" s="249"/>
      <c r="J39" s="251"/>
      <c r="K39" s="45"/>
      <c r="L39" s="45"/>
      <c r="M39" s="45"/>
    </row>
    <row r="40" spans="2:13" ht="15">
      <c r="B40" s="245" t="s">
        <v>171</v>
      </c>
      <c r="C40" s="161">
        <f>SUM(C31:C38)</f>
        <v>19403</v>
      </c>
      <c r="D40" s="257">
        <v>0</v>
      </c>
      <c r="E40" s="257">
        <v>0</v>
      </c>
      <c r="F40" s="257">
        <v>0</v>
      </c>
      <c r="G40" s="257">
        <v>0</v>
      </c>
      <c r="H40" s="257">
        <v>0</v>
      </c>
      <c r="I40" s="258">
        <v>0</v>
      </c>
      <c r="J40" s="259">
        <f>SUM(J31:J38)</f>
        <v>26022</v>
      </c>
      <c r="K40" s="45"/>
      <c r="L40" s="45"/>
      <c r="M40" s="45"/>
    </row>
    <row r="41" spans="3:13" ht="14.25" customHeight="1">
      <c r="C41" s="161"/>
      <c r="J41" s="251"/>
      <c r="K41" s="45"/>
      <c r="L41" s="45"/>
      <c r="M41" s="45"/>
    </row>
    <row r="42" spans="2:13" ht="15">
      <c r="B42" s="245" t="s">
        <v>98</v>
      </c>
      <c r="C42" s="144">
        <v>-14817</v>
      </c>
      <c r="J42" s="261">
        <v>-11394</v>
      </c>
      <c r="K42" s="45"/>
      <c r="L42" s="45"/>
      <c r="M42" s="45"/>
    </row>
    <row r="43" spans="2:13" ht="15">
      <c r="B43" s="245" t="s">
        <v>172</v>
      </c>
      <c r="C43" s="259">
        <f>+C40+C42</f>
        <v>4586</v>
      </c>
      <c r="J43" s="259">
        <f>+J40+J42</f>
        <v>14628</v>
      </c>
      <c r="K43" s="45"/>
      <c r="L43" s="45"/>
      <c r="M43" s="45"/>
    </row>
    <row r="44" spans="3:13" ht="15">
      <c r="C44" s="249"/>
      <c r="J44" s="251"/>
      <c r="K44" s="45"/>
      <c r="L44" s="45"/>
      <c r="M44" s="45"/>
    </row>
    <row r="45" spans="2:13" ht="15.75">
      <c r="B45" s="262" t="s">
        <v>197</v>
      </c>
      <c r="C45" s="249"/>
      <c r="J45" s="251"/>
      <c r="K45" s="45"/>
      <c r="L45" s="45"/>
      <c r="M45" s="45"/>
    </row>
    <row r="46" spans="3:13" ht="15">
      <c r="C46" s="249"/>
      <c r="J46" s="251"/>
      <c r="K46" s="45"/>
      <c r="L46" s="45"/>
      <c r="M46" s="45"/>
    </row>
    <row r="47" spans="2:13" ht="15">
      <c r="B47" s="263" t="s">
        <v>107</v>
      </c>
      <c r="C47" s="260">
        <v>47</v>
      </c>
      <c r="J47" s="253">
        <v>34</v>
      </c>
      <c r="K47" s="45"/>
      <c r="L47" s="45"/>
      <c r="M47" s="45"/>
    </row>
    <row r="48" spans="2:13" ht="15">
      <c r="B48" s="263" t="s">
        <v>191</v>
      </c>
      <c r="C48" s="255">
        <v>337</v>
      </c>
      <c r="J48" s="256">
        <v>317</v>
      </c>
      <c r="K48" s="45"/>
      <c r="L48" s="45"/>
      <c r="M48" s="45"/>
    </row>
    <row r="49" spans="2:13" ht="15">
      <c r="B49" s="263" t="s">
        <v>237</v>
      </c>
      <c r="C49" s="255">
        <v>1500</v>
      </c>
      <c r="J49" s="256">
        <v>0</v>
      </c>
      <c r="K49" s="45"/>
      <c r="L49" s="45"/>
      <c r="M49" s="45"/>
    </row>
    <row r="50" spans="2:13" ht="15">
      <c r="B50" s="263" t="s">
        <v>13</v>
      </c>
      <c r="C50" s="255">
        <v>660</v>
      </c>
      <c r="J50" s="256">
        <v>662</v>
      </c>
      <c r="K50" s="45"/>
      <c r="L50" s="45"/>
      <c r="M50" s="45"/>
    </row>
    <row r="51" spans="2:13" ht="15">
      <c r="B51" s="245" t="s">
        <v>14</v>
      </c>
      <c r="C51" s="146">
        <v>-6839</v>
      </c>
      <c r="J51" s="143">
        <v>-2798</v>
      </c>
      <c r="K51" s="45"/>
      <c r="L51" s="45"/>
      <c r="M51" s="45"/>
    </row>
    <row r="52" spans="3:13" ht="15">
      <c r="C52" s="264"/>
      <c r="J52" s="265"/>
      <c r="K52" s="45"/>
      <c r="L52" s="45"/>
      <c r="M52" s="45"/>
    </row>
    <row r="53" spans="2:13" ht="15">
      <c r="B53" s="245" t="s">
        <v>282</v>
      </c>
      <c r="C53" s="176">
        <f>SUM(C47:C51)</f>
        <v>-4295</v>
      </c>
      <c r="D53" s="258">
        <v>0</v>
      </c>
      <c r="E53" s="258">
        <v>0</v>
      </c>
      <c r="F53" s="258">
        <v>0</v>
      </c>
      <c r="G53" s="258">
        <v>0</v>
      </c>
      <c r="H53" s="258">
        <v>0</v>
      </c>
      <c r="I53" s="258">
        <v>0</v>
      </c>
      <c r="J53" s="176">
        <f>SUM(J47:J51)</f>
        <v>-1785</v>
      </c>
      <c r="K53" s="45"/>
      <c r="L53" s="45"/>
      <c r="M53" s="45"/>
    </row>
    <row r="54" spans="3:13" ht="15">
      <c r="C54" s="264"/>
      <c r="D54" s="258"/>
      <c r="E54" s="258"/>
      <c r="F54" s="258"/>
      <c r="G54" s="258"/>
      <c r="H54" s="258"/>
      <c r="I54" s="258"/>
      <c r="J54" s="265"/>
      <c r="K54" s="45"/>
      <c r="L54" s="45"/>
      <c r="M54" s="45"/>
    </row>
    <row r="55" spans="2:13" ht="15.75">
      <c r="B55" s="262" t="s">
        <v>198</v>
      </c>
      <c r="C55" s="249"/>
      <c r="J55" s="251"/>
      <c r="K55" s="45"/>
      <c r="L55" s="45"/>
      <c r="M55" s="45"/>
    </row>
    <row r="56" spans="2:13" ht="15.75">
      <c r="B56" s="262"/>
      <c r="C56" s="249"/>
      <c r="J56" s="251"/>
      <c r="K56" s="45"/>
      <c r="L56" s="45"/>
      <c r="M56" s="45"/>
    </row>
    <row r="57" spans="2:13" ht="15">
      <c r="B57" s="245" t="s">
        <v>89</v>
      </c>
      <c r="C57" s="260">
        <v>-9007</v>
      </c>
      <c r="J57" s="253">
        <v>-7579</v>
      </c>
      <c r="K57" s="45"/>
      <c r="L57" s="45"/>
      <c r="M57" s="45"/>
    </row>
    <row r="58" spans="2:13" ht="15">
      <c r="B58" s="263" t="s">
        <v>238</v>
      </c>
      <c r="C58" s="255">
        <f>44608+3510-15323</f>
        <v>32795</v>
      </c>
      <c r="J58" s="256">
        <f>17148-2787</f>
        <v>14361</v>
      </c>
      <c r="K58" s="45"/>
      <c r="L58" s="45"/>
      <c r="M58" s="45"/>
    </row>
    <row r="59" spans="2:13" ht="15">
      <c r="B59" s="263" t="s">
        <v>174</v>
      </c>
      <c r="C59" s="255">
        <v>-5745</v>
      </c>
      <c r="J59" s="256">
        <v>-5745</v>
      </c>
      <c r="K59" s="45"/>
      <c r="L59" s="45"/>
      <c r="M59" s="45"/>
    </row>
    <row r="60" spans="2:13" ht="15">
      <c r="B60" s="263" t="s">
        <v>108</v>
      </c>
      <c r="C60" s="255">
        <v>-3043</v>
      </c>
      <c r="J60" s="256">
        <v>-3382</v>
      </c>
      <c r="K60" s="45"/>
      <c r="L60" s="45"/>
      <c r="M60" s="45"/>
    </row>
    <row r="61" spans="2:13" ht="15">
      <c r="B61" s="263" t="s">
        <v>144</v>
      </c>
      <c r="C61" s="146">
        <v>-342</v>
      </c>
      <c r="J61" s="143">
        <v>-1111</v>
      </c>
      <c r="K61" s="45"/>
      <c r="L61" s="45"/>
      <c r="M61" s="45"/>
    </row>
    <row r="62" spans="3:13" ht="15">
      <c r="C62" s="264"/>
      <c r="J62" s="265"/>
      <c r="K62" s="45"/>
      <c r="L62" s="45"/>
      <c r="M62" s="45"/>
    </row>
    <row r="63" spans="2:13" ht="15">
      <c r="B63" s="245" t="s">
        <v>283</v>
      </c>
      <c r="C63" s="261">
        <f>SUM(C57:C61)</f>
        <v>14658</v>
      </c>
      <c r="D63" s="266">
        <v>0</v>
      </c>
      <c r="E63" s="266">
        <v>0</v>
      </c>
      <c r="F63" s="266">
        <v>0</v>
      </c>
      <c r="G63" s="266">
        <v>0</v>
      </c>
      <c r="H63" s="266">
        <v>0</v>
      </c>
      <c r="I63" s="258">
        <v>0</v>
      </c>
      <c r="J63" s="261">
        <f>SUM(J57:J61)</f>
        <v>-3456</v>
      </c>
      <c r="K63" s="45"/>
      <c r="L63" s="45"/>
      <c r="M63" s="45"/>
    </row>
    <row r="64" spans="3:13" ht="15">
      <c r="C64" s="249"/>
      <c r="J64" s="251"/>
      <c r="K64" s="45"/>
      <c r="L64" s="45"/>
      <c r="M64" s="45"/>
    </row>
    <row r="65" spans="2:13" ht="15.75">
      <c r="B65" s="262" t="s">
        <v>293</v>
      </c>
      <c r="C65" s="161">
        <f>C43+C53+C63</f>
        <v>14949</v>
      </c>
      <c r="D65" s="257">
        <v>0</v>
      </c>
      <c r="E65" s="257">
        <v>0</v>
      </c>
      <c r="F65" s="257">
        <v>0</v>
      </c>
      <c r="G65" s="257">
        <v>0</v>
      </c>
      <c r="H65" s="257">
        <v>0</v>
      </c>
      <c r="I65" s="258">
        <v>0</v>
      </c>
      <c r="J65" s="259">
        <f>J43+J53+J63</f>
        <v>9387</v>
      </c>
      <c r="K65" s="45"/>
      <c r="L65" s="45"/>
      <c r="M65" s="45"/>
    </row>
    <row r="66" spans="3:13" ht="15">
      <c r="C66" s="249"/>
      <c r="J66" s="251"/>
      <c r="K66" s="45"/>
      <c r="L66" s="45"/>
      <c r="M66" s="45"/>
    </row>
    <row r="67" spans="2:13" ht="15.75">
      <c r="B67" s="262" t="s">
        <v>46</v>
      </c>
      <c r="C67" s="267">
        <v>3388</v>
      </c>
      <c r="D67" s="257"/>
      <c r="E67" s="257"/>
      <c r="F67" s="257"/>
      <c r="G67" s="257"/>
      <c r="H67" s="257"/>
      <c r="I67" s="258"/>
      <c r="J67" s="268">
        <v>347</v>
      </c>
      <c r="K67" s="45"/>
      <c r="L67" s="45"/>
      <c r="M67" s="45"/>
    </row>
    <row r="68" spans="2:13" ht="15.75">
      <c r="B68" s="262"/>
      <c r="C68" s="264"/>
      <c r="J68" s="265"/>
      <c r="K68" s="45"/>
      <c r="L68" s="45"/>
      <c r="M68" s="45"/>
    </row>
    <row r="69" spans="2:13" ht="16.5" thickBot="1">
      <c r="B69" s="262" t="s">
        <v>47</v>
      </c>
      <c r="C69" s="269">
        <f>SUM(C65:C67)</f>
        <v>18337</v>
      </c>
      <c r="D69" s="270" t="e">
        <v>#REF!</v>
      </c>
      <c r="E69" s="270" t="e">
        <v>#REF!</v>
      </c>
      <c r="F69" s="270" t="e">
        <v>#REF!</v>
      </c>
      <c r="G69" s="270" t="e">
        <v>#REF!</v>
      </c>
      <c r="H69" s="270" t="e">
        <v>#REF!</v>
      </c>
      <c r="I69" s="271">
        <v>0</v>
      </c>
      <c r="J69" s="272">
        <f>SUM(J65:J67)</f>
        <v>9734</v>
      </c>
      <c r="K69" s="45"/>
      <c r="L69" s="45"/>
      <c r="M69" s="45"/>
    </row>
    <row r="70" spans="3:13" ht="15">
      <c r="C70" s="249"/>
      <c r="J70" s="251"/>
      <c r="K70" s="45"/>
      <c r="L70" s="45"/>
      <c r="M70" s="45"/>
    </row>
    <row r="71" spans="2:13" ht="15.75">
      <c r="B71" s="262" t="s">
        <v>48</v>
      </c>
      <c r="C71" s="249"/>
      <c r="J71" s="273"/>
      <c r="K71" s="45"/>
      <c r="L71" s="45"/>
      <c r="M71" s="45"/>
    </row>
    <row r="72" spans="2:13" ht="15">
      <c r="B72" s="245" t="s">
        <v>199</v>
      </c>
      <c r="C72" s="161">
        <v>1</v>
      </c>
      <c r="J72" s="161">
        <v>1</v>
      </c>
      <c r="K72" s="45"/>
      <c r="L72" s="45"/>
      <c r="M72" s="45"/>
    </row>
    <row r="73" spans="2:13" ht="15">
      <c r="B73" s="245" t="s">
        <v>49</v>
      </c>
      <c r="C73" s="161">
        <f>+'BS '!C27</f>
        <v>23284</v>
      </c>
      <c r="J73" s="161">
        <v>23114</v>
      </c>
      <c r="K73" s="45"/>
      <c r="L73" s="45"/>
      <c r="M73" s="45"/>
    </row>
    <row r="74" spans="2:13" ht="15">
      <c r="B74" s="245" t="s">
        <v>239</v>
      </c>
      <c r="C74" s="161">
        <v>-4948</v>
      </c>
      <c r="J74" s="161">
        <v>-13381</v>
      </c>
      <c r="K74" s="45"/>
      <c r="L74" s="45"/>
      <c r="M74" s="45"/>
    </row>
    <row r="75" spans="3:13" ht="16.5" thickBot="1">
      <c r="C75" s="196">
        <f>SUM(C72:C74)</f>
        <v>18337</v>
      </c>
      <c r="D75" s="270">
        <v>0</v>
      </c>
      <c r="E75" s="270">
        <v>0</v>
      </c>
      <c r="F75" s="270">
        <v>0</v>
      </c>
      <c r="G75" s="270">
        <v>0</v>
      </c>
      <c r="H75" s="270">
        <v>0</v>
      </c>
      <c r="I75" s="271">
        <v>0</v>
      </c>
      <c r="J75" s="196">
        <f>SUM(J72:J74)</f>
        <v>9734</v>
      </c>
      <c r="K75" s="45"/>
      <c r="L75" s="45"/>
      <c r="M75" s="45"/>
    </row>
    <row r="76" spans="3:13" ht="15.75">
      <c r="C76" s="176"/>
      <c r="D76" s="271"/>
      <c r="E76" s="271"/>
      <c r="F76" s="271"/>
      <c r="G76" s="271"/>
      <c r="H76" s="271"/>
      <c r="I76" s="271"/>
      <c r="J76" s="176"/>
      <c r="K76" s="45"/>
      <c r="L76" s="45"/>
      <c r="M76" s="45"/>
    </row>
    <row r="77" spans="3:13" ht="15.75">
      <c r="C77" s="274"/>
      <c r="D77" s="271"/>
      <c r="E77" s="271"/>
      <c r="F77" s="271"/>
      <c r="G77" s="271"/>
      <c r="H77" s="271"/>
      <c r="I77" s="271"/>
      <c r="J77" s="201"/>
      <c r="K77" s="45"/>
      <c r="L77" s="45"/>
      <c r="M77" s="45"/>
    </row>
    <row r="78" spans="2:13" ht="15">
      <c r="B78" s="380" t="s">
        <v>205</v>
      </c>
      <c r="C78" s="360"/>
      <c r="D78" s="360"/>
      <c r="E78" s="360"/>
      <c r="F78" s="360"/>
      <c r="G78" s="360"/>
      <c r="H78" s="360"/>
      <c r="I78" s="360"/>
      <c r="J78" s="360"/>
      <c r="K78" s="45"/>
      <c r="L78" s="45"/>
      <c r="M78" s="45"/>
    </row>
    <row r="79" spans="2:13" ht="15">
      <c r="B79" s="360"/>
      <c r="C79" s="360"/>
      <c r="D79" s="360"/>
      <c r="E79" s="360"/>
      <c r="F79" s="360"/>
      <c r="G79" s="360"/>
      <c r="H79" s="360"/>
      <c r="I79" s="360"/>
      <c r="J79" s="360"/>
      <c r="K79" s="45"/>
      <c r="L79" s="45"/>
      <c r="M79" s="45"/>
    </row>
    <row r="80" spans="3:13" ht="15">
      <c r="C80" s="249"/>
      <c r="D80" s="257" t="e">
        <f aca="true" t="shared" si="0" ref="D80:I80">D69-D75</f>
        <v>#REF!</v>
      </c>
      <c r="E80" s="257" t="e">
        <f t="shared" si="0"/>
        <v>#REF!</v>
      </c>
      <c r="F80" s="257" t="e">
        <f t="shared" si="0"/>
        <v>#REF!</v>
      </c>
      <c r="G80" s="257" t="e">
        <f t="shared" si="0"/>
        <v>#REF!</v>
      </c>
      <c r="H80" s="257" t="e">
        <f t="shared" si="0"/>
        <v>#REF!</v>
      </c>
      <c r="I80" s="258">
        <f t="shared" si="0"/>
        <v>0</v>
      </c>
      <c r="J80" s="275"/>
      <c r="K80" s="45"/>
      <c r="L80" s="45"/>
      <c r="M80" s="45"/>
    </row>
    <row r="81" spans="2:13" ht="15">
      <c r="B81" s="168"/>
      <c r="J81" s="275"/>
      <c r="K81" s="45"/>
      <c r="L81" s="45"/>
      <c r="M81" s="45"/>
    </row>
    <row r="82" spans="10:13" ht="15">
      <c r="J82" s="275"/>
      <c r="K82" s="45"/>
      <c r="L82" s="45"/>
      <c r="M82" s="45"/>
    </row>
    <row r="83" spans="10:13" ht="15">
      <c r="J83" s="275"/>
      <c r="K83" s="45"/>
      <c r="L83" s="45"/>
      <c r="M83" s="45"/>
    </row>
    <row r="84" spans="10:13" ht="15">
      <c r="J84" s="275"/>
      <c r="K84" s="45"/>
      <c r="L84" s="45"/>
      <c r="M84" s="45"/>
    </row>
    <row r="85" spans="10:13" ht="15">
      <c r="J85" s="275"/>
      <c r="K85" s="45"/>
      <c r="L85" s="45"/>
      <c r="M85" s="45"/>
    </row>
    <row r="86" spans="2:13" ht="15">
      <c r="B86" s="276"/>
      <c r="K86" s="45"/>
      <c r="L86" s="45"/>
      <c r="M86" s="45"/>
    </row>
    <row r="87" spans="11:13" ht="15">
      <c r="K87" s="45"/>
      <c r="L87" s="45"/>
      <c r="M87" s="45"/>
    </row>
    <row r="88" spans="11:13" ht="15">
      <c r="K88" s="45"/>
      <c r="L88" s="45"/>
      <c r="M88" s="45"/>
    </row>
    <row r="89" spans="11:13" ht="15">
      <c r="K89" s="45"/>
      <c r="L89" s="45"/>
      <c r="M89" s="45"/>
    </row>
    <row r="90" spans="11:13" ht="15">
      <c r="K90" s="45"/>
      <c r="L90" s="45"/>
      <c r="M90" s="45"/>
    </row>
    <row r="91" spans="11:13" ht="15">
      <c r="K91" s="45"/>
      <c r="L91" s="45"/>
      <c r="M91" s="45"/>
    </row>
    <row r="92" spans="11:13" ht="15">
      <c r="K92" s="45"/>
      <c r="L92" s="45"/>
      <c r="M92" s="45"/>
    </row>
    <row r="93" spans="11:13" ht="15">
      <c r="K93" s="45"/>
      <c r="L93" s="45"/>
      <c r="M93" s="45"/>
    </row>
    <row r="94" spans="11:13" ht="15">
      <c r="K94" s="45"/>
      <c r="L94" s="45"/>
      <c r="M94" s="45"/>
    </row>
    <row r="95" spans="11:13" ht="15">
      <c r="K95" s="45"/>
      <c r="L95" s="45"/>
      <c r="M95" s="45"/>
    </row>
    <row r="96" spans="11:13" ht="15">
      <c r="K96" s="45"/>
      <c r="L96" s="45"/>
      <c r="M96" s="45"/>
    </row>
    <row r="97" spans="11:13" ht="15">
      <c r="K97" s="45"/>
      <c r="L97" s="45"/>
      <c r="M97" s="45"/>
    </row>
    <row r="98" spans="11:13" ht="15">
      <c r="K98" s="45"/>
      <c r="L98" s="45"/>
      <c r="M98" s="45"/>
    </row>
    <row r="99" spans="11:13" ht="15">
      <c r="K99" s="45"/>
      <c r="L99" s="45"/>
      <c r="M99" s="45"/>
    </row>
    <row r="100" spans="11:13" ht="15">
      <c r="K100" s="45"/>
      <c r="L100" s="45"/>
      <c r="M100" s="45"/>
    </row>
    <row r="101" spans="11:13" ht="15">
      <c r="K101" s="45"/>
      <c r="L101" s="45"/>
      <c r="M101" s="45"/>
    </row>
    <row r="102" spans="11:13" ht="15">
      <c r="K102" s="45"/>
      <c r="L102" s="45"/>
      <c r="M102" s="45"/>
    </row>
    <row r="103" spans="11:13" ht="15">
      <c r="K103" s="45"/>
      <c r="L103" s="45"/>
      <c r="M103" s="45"/>
    </row>
    <row r="104" spans="11:13" ht="15">
      <c r="K104" s="45"/>
      <c r="L104" s="45"/>
      <c r="M104" s="45"/>
    </row>
    <row r="105" spans="11:13" ht="15">
      <c r="K105" s="45"/>
      <c r="L105" s="45"/>
      <c r="M105" s="45"/>
    </row>
    <row r="106" spans="11:13" ht="15">
      <c r="K106" s="45"/>
      <c r="L106" s="45"/>
      <c r="M106" s="45"/>
    </row>
    <row r="107" spans="11:13" ht="15">
      <c r="K107" s="45"/>
      <c r="L107" s="45"/>
      <c r="M107" s="45"/>
    </row>
    <row r="127" spans="2:9" ht="38.25" customHeight="1">
      <c r="B127" s="248"/>
      <c r="D127" s="248"/>
      <c r="E127" s="248"/>
      <c r="F127" s="248"/>
      <c r="G127" s="248"/>
      <c r="H127" s="248"/>
      <c r="I127" s="250"/>
    </row>
    <row r="128" spans="2:9" ht="15">
      <c r="B128" s="248"/>
      <c r="D128" s="248"/>
      <c r="E128" s="248"/>
      <c r="F128" s="248"/>
      <c r="G128" s="248"/>
      <c r="H128" s="248"/>
      <c r="I128" s="250"/>
    </row>
    <row r="131" ht="51.75" customHeight="1"/>
    <row r="132" ht="9" customHeight="1"/>
    <row r="133" ht="6" customHeight="1"/>
    <row r="152" ht="42" customHeight="1"/>
    <row r="235" ht="30" customHeight="1"/>
    <row r="238" ht="30" customHeight="1"/>
    <row r="240" ht="29.25" customHeight="1"/>
    <row r="297" spans="2:9" ht="15">
      <c r="B297" s="248"/>
      <c r="D297" s="248"/>
      <c r="E297" s="248"/>
      <c r="F297" s="248"/>
      <c r="G297" s="248"/>
      <c r="H297" s="248"/>
      <c r="I297" s="250"/>
    </row>
    <row r="345" ht="15">
      <c r="B345" s="245" t="s">
        <v>387</v>
      </c>
    </row>
    <row r="371" ht="15">
      <c r="B371" s="245" t="s">
        <v>388</v>
      </c>
    </row>
  </sheetData>
  <sheetProtection/>
  <mergeCells count="3">
    <mergeCell ref="F13:G13"/>
    <mergeCell ref="B78:J79"/>
    <mergeCell ref="C9:J9"/>
  </mergeCells>
  <printOptions/>
  <pageMargins left="1.1023622047244095" right="0" top="0.4724409448818898" bottom="0.2755905511811024" header="0.1968503937007874" footer="0.1968503937007874"/>
  <pageSetup fitToHeight="1" fitToWidth="1" horizontalDpi="600" verticalDpi="600" orientation="portrait" paperSize="9" scale="64" r:id="rId2"/>
  <headerFooter alignWithMargins="0">
    <oddFooter>&amp;C13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cp:lastModifiedBy>
  <cp:lastPrinted>2012-06-06T08:27:35Z</cp:lastPrinted>
  <dcterms:created xsi:type="dcterms:W3CDTF">2003-10-30T07:33:29Z</dcterms:created>
  <dcterms:modified xsi:type="dcterms:W3CDTF">2012-06-28T08:45:47Z</dcterms:modified>
  <cp:category/>
  <cp:version/>
  <cp:contentType/>
  <cp:contentStatus/>
</cp:coreProperties>
</file>